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activeTab="3"/>
  </bookViews>
  <sheets>
    <sheet name="Game Reports" sheetId="1" r:id="rId1"/>
    <sheet name="Summary by game" sheetId="2" r:id="rId2"/>
    <sheet name="Pay by referee" sheetId="3" r:id="rId3"/>
    <sheet name="4 23 17 payroll" sheetId="5" r:id="rId4"/>
    <sheet name="Sheet1" sheetId="7" r:id="rId5"/>
    <sheet name="Inactive" sheetId="6" r:id="rId6"/>
  </sheets>
  <definedNames>
    <definedName name="_xlnm._FilterDatabase" localSheetId="3" hidden="1">'4 23 17 payroll'!$A$1:$AG$162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AA74" i="5" l="1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O94" i="5"/>
  <c r="J94" i="5"/>
  <c r="O93" i="5"/>
  <c r="J93" i="5"/>
  <c r="X94" i="5" l="1"/>
  <c r="X93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J108" i="5"/>
  <c r="J14" i="5"/>
  <c r="X108" i="5" l="1"/>
  <c r="X14" i="5"/>
  <c r="J8" i="5"/>
  <c r="X8" i="5" l="1"/>
  <c r="J93" i="6"/>
  <c r="X93" i="6" s="1"/>
  <c r="O93" i="6"/>
  <c r="V93" i="6"/>
  <c r="J94" i="6"/>
  <c r="X94" i="6" s="1"/>
  <c r="O94" i="6"/>
  <c r="V94" i="6"/>
  <c r="J51" i="5" l="1"/>
  <c r="X51" i="5" l="1"/>
  <c r="J121" i="5"/>
  <c r="J122" i="5"/>
  <c r="J105" i="5"/>
  <c r="J26" i="5"/>
  <c r="J28" i="5"/>
  <c r="X26" i="5" l="1"/>
  <c r="X105" i="5"/>
  <c r="X121" i="5"/>
  <c r="AC121" i="5" s="1"/>
  <c r="X28" i="5"/>
  <c r="X92" i="6"/>
  <c r="V92" i="6"/>
  <c r="O92" i="6"/>
  <c r="J92" i="6"/>
  <c r="V91" i="6"/>
  <c r="O91" i="6"/>
  <c r="J91" i="6"/>
  <c r="X91" i="6" s="1"/>
  <c r="AC91" i="6" s="1"/>
  <c r="V90" i="6"/>
  <c r="O90" i="6"/>
  <c r="J90" i="6"/>
  <c r="X90" i="6" s="1"/>
  <c r="V89" i="6"/>
  <c r="O89" i="6"/>
  <c r="J89" i="6"/>
  <c r="X89" i="6" s="1"/>
  <c r="AC89" i="6" s="1"/>
  <c r="V88" i="6"/>
  <c r="O88" i="6"/>
  <c r="J88" i="6"/>
  <c r="X88" i="6" s="1"/>
  <c r="AC88" i="6" s="1"/>
  <c r="X87" i="6"/>
  <c r="V87" i="6"/>
  <c r="O87" i="6"/>
  <c r="J87" i="6"/>
  <c r="J86" i="6"/>
  <c r="X86" i="6" s="1"/>
  <c r="AC86" i="6" s="1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X83" i="6" s="1"/>
  <c r="O83" i="6"/>
  <c r="V83" i="6"/>
  <c r="J134" i="5" l="1"/>
  <c r="X134" i="5" s="1"/>
  <c r="J100" i="5"/>
  <c r="X100" i="5" s="1"/>
  <c r="J33" i="5"/>
  <c r="J82" i="6"/>
  <c r="X82" i="6" s="1"/>
  <c r="O82" i="6"/>
  <c r="V82" i="6"/>
  <c r="J81" i="6"/>
  <c r="O81" i="6"/>
  <c r="X81" i="6" s="1"/>
  <c r="AC81" i="6" s="1"/>
  <c r="V81" i="6"/>
  <c r="X33" i="5" l="1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X65" i="6" s="1"/>
  <c r="O65" i="6"/>
  <c r="V65" i="6"/>
  <c r="J64" i="6"/>
  <c r="O64" i="6"/>
  <c r="V64" i="6"/>
  <c r="J63" i="6"/>
  <c r="O63" i="6"/>
  <c r="V63" i="6"/>
  <c r="X63" i="6" s="1"/>
  <c r="J62" i="6"/>
  <c r="O62" i="6"/>
  <c r="V62" i="6"/>
  <c r="X62" i="6" s="1"/>
  <c r="D60" i="6"/>
  <c r="E60" i="6"/>
  <c r="J60" i="6"/>
  <c r="O60" i="6"/>
  <c r="V60" i="6"/>
  <c r="X64" i="6" l="1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J99" i="5" l="1"/>
  <c r="X99" i="5" s="1"/>
  <c r="J63" i="5"/>
  <c r="X63" i="5" s="1"/>
  <c r="J42" i="5"/>
  <c r="X42" i="5" s="1"/>
  <c r="J12" i="5"/>
  <c r="X12" i="5" s="1"/>
  <c r="C2" i="7" l="1"/>
  <c r="G2" i="7" s="1"/>
  <c r="J73" i="5"/>
  <c r="X73" i="5" s="1"/>
  <c r="J151" i="5" l="1"/>
  <c r="X151" i="5" s="1"/>
  <c r="J148" i="5"/>
  <c r="X148" i="5" s="1"/>
  <c r="J80" i="5"/>
  <c r="X80" i="5" s="1"/>
  <c r="J22" i="5"/>
  <c r="X22" i="5" s="1"/>
  <c r="J11" i="5"/>
  <c r="X11" i="5" s="1"/>
  <c r="V59" i="6"/>
  <c r="O59" i="6"/>
  <c r="J59" i="6"/>
  <c r="X59" i="6" s="1"/>
  <c r="J6" i="5" l="1"/>
  <c r="J7" i="5"/>
  <c r="J9" i="5"/>
  <c r="X9" i="5" s="1"/>
  <c r="J10" i="5"/>
  <c r="J13" i="5"/>
  <c r="J15" i="5"/>
  <c r="J16" i="5"/>
  <c r="X16" i="5" s="1"/>
  <c r="J17" i="5"/>
  <c r="J18" i="5"/>
  <c r="X18" i="5" s="1"/>
  <c r="J19" i="5"/>
  <c r="J20" i="5"/>
  <c r="X20" i="5" s="1"/>
  <c r="J21" i="5"/>
  <c r="X21" i="5" s="1"/>
  <c r="AA22" i="5" s="1"/>
  <c r="J23" i="5"/>
  <c r="X23" i="5" s="1"/>
  <c r="J24" i="5"/>
  <c r="X24" i="5" s="1"/>
  <c r="J25" i="5"/>
  <c r="X25" i="5" s="1"/>
  <c r="J27" i="5"/>
  <c r="X27" i="5" s="1"/>
  <c r="J29" i="5"/>
  <c r="J30" i="5"/>
  <c r="J31" i="5"/>
  <c r="J32" i="5"/>
  <c r="X32" i="5" s="1"/>
  <c r="J34" i="5"/>
  <c r="X34" i="5" s="1"/>
  <c r="J35" i="5"/>
  <c r="X35" i="5" s="1"/>
  <c r="J36" i="5"/>
  <c r="X36" i="5" s="1"/>
  <c r="J37" i="5"/>
  <c r="X37" i="5" s="1"/>
  <c r="J38" i="5"/>
  <c r="X38" i="5" s="1"/>
  <c r="J39" i="5"/>
  <c r="X39" i="5" s="1"/>
  <c r="J40" i="5"/>
  <c r="J41" i="5"/>
  <c r="J43" i="5"/>
  <c r="X43" i="5" s="1"/>
  <c r="J44" i="5"/>
  <c r="X44" i="5" s="1"/>
  <c r="J45" i="5"/>
  <c r="X45" i="5" s="1"/>
  <c r="J46" i="5"/>
  <c r="J47" i="5"/>
  <c r="X47" i="5" s="1"/>
  <c r="J48" i="5"/>
  <c r="X48" i="5" s="1"/>
  <c r="J49" i="5"/>
  <c r="J50" i="5"/>
  <c r="J52" i="5"/>
  <c r="X52" i="5" s="1"/>
  <c r="J53" i="5"/>
  <c r="X53" i="5" s="1"/>
  <c r="J54" i="5"/>
  <c r="J55" i="5"/>
  <c r="J56" i="5"/>
  <c r="J57" i="5"/>
  <c r="X57" i="5" s="1"/>
  <c r="J58" i="5"/>
  <c r="J59" i="5"/>
  <c r="X59" i="5" s="1"/>
  <c r="J60" i="5"/>
  <c r="X60" i="5" s="1"/>
  <c r="J61" i="5"/>
  <c r="J62" i="5"/>
  <c r="J64" i="5"/>
  <c r="X64" i="5" s="1"/>
  <c r="J65" i="5"/>
  <c r="X65" i="5" s="1"/>
  <c r="J66" i="5"/>
  <c r="J67" i="5"/>
  <c r="X67" i="5" s="1"/>
  <c r="J68" i="5"/>
  <c r="X68" i="5" s="1"/>
  <c r="J69" i="5"/>
  <c r="X69" i="5" s="1"/>
  <c r="J77" i="5"/>
  <c r="X77" i="5" s="1"/>
  <c r="J70" i="5"/>
  <c r="J71" i="5"/>
  <c r="J72" i="5"/>
  <c r="X72" i="5" s="1"/>
  <c r="J74" i="5"/>
  <c r="X74" i="5" s="1"/>
  <c r="J75" i="5"/>
  <c r="X75" i="5" s="1"/>
  <c r="J76" i="5"/>
  <c r="X76" i="5" s="1"/>
  <c r="J78" i="5"/>
  <c r="X78" i="5" s="1"/>
  <c r="J79" i="5"/>
  <c r="J81" i="5"/>
  <c r="X81" i="5" s="1"/>
  <c r="J82" i="5"/>
  <c r="X82" i="5" s="1"/>
  <c r="J83" i="5"/>
  <c r="X83" i="5" s="1"/>
  <c r="J84" i="5"/>
  <c r="J85" i="5"/>
  <c r="X85" i="5" s="1"/>
  <c r="J86" i="5"/>
  <c r="J87" i="5"/>
  <c r="J88" i="5"/>
  <c r="J89" i="5"/>
  <c r="X89" i="5" s="1"/>
  <c r="J90" i="5"/>
  <c r="X90" i="5" s="1"/>
  <c r="J91" i="5"/>
  <c r="J92" i="5"/>
  <c r="J95" i="5"/>
  <c r="X95" i="5" s="1"/>
  <c r="J96" i="5"/>
  <c r="X96" i="5" s="1"/>
  <c r="J97" i="5"/>
  <c r="X97" i="5" s="1"/>
  <c r="J98" i="5"/>
  <c r="X98" i="5" s="1"/>
  <c r="J101" i="5"/>
  <c r="X101" i="5" s="1"/>
  <c r="J102" i="5"/>
  <c r="J103" i="5"/>
  <c r="J104" i="5"/>
  <c r="X104" i="5" s="1"/>
  <c r="J106" i="5"/>
  <c r="X106" i="5" s="1"/>
  <c r="AB106" i="5" s="1"/>
  <c r="J107" i="5"/>
  <c r="J109" i="5"/>
  <c r="J110" i="5"/>
  <c r="X110" i="5" s="1"/>
  <c r="J111" i="5"/>
  <c r="X111" i="5" s="1"/>
  <c r="J112" i="5"/>
  <c r="X112" i="5" s="1"/>
  <c r="AC112" i="5" s="1"/>
  <c r="J113" i="5"/>
  <c r="X113" i="5" s="1"/>
  <c r="J114" i="5"/>
  <c r="J115" i="5"/>
  <c r="X115" i="5" s="1"/>
  <c r="J116" i="5"/>
  <c r="J117" i="5"/>
  <c r="X117" i="5" s="1"/>
  <c r="J118" i="5"/>
  <c r="J119" i="5"/>
  <c r="X119" i="5" s="1"/>
  <c r="J120" i="5"/>
  <c r="X120" i="5" s="1"/>
  <c r="J123" i="5"/>
  <c r="X123" i="5" s="1"/>
  <c r="J124" i="5"/>
  <c r="J125" i="5"/>
  <c r="J126" i="5"/>
  <c r="X126" i="5" s="1"/>
  <c r="J127" i="5"/>
  <c r="J128" i="5"/>
  <c r="X128" i="5" s="1"/>
  <c r="J129" i="5"/>
  <c r="J130" i="5"/>
  <c r="X130" i="5" s="1"/>
  <c r="J131" i="5"/>
  <c r="X131" i="5" s="1"/>
  <c r="J132" i="5"/>
  <c r="X132" i="5" s="1"/>
  <c r="J133" i="5"/>
  <c r="X133" i="5" s="1"/>
  <c r="J135" i="5"/>
  <c r="X135" i="5" s="1"/>
  <c r="J136" i="5"/>
  <c r="J137" i="5"/>
  <c r="X137" i="5" s="1"/>
  <c r="J138" i="5"/>
  <c r="J139" i="5"/>
  <c r="X139" i="5" s="1"/>
  <c r="J140" i="5"/>
  <c r="X140" i="5" s="1"/>
  <c r="J142" i="5"/>
  <c r="X142" i="5" s="1"/>
  <c r="J141" i="5"/>
  <c r="X141" i="5" s="1"/>
  <c r="J143" i="5"/>
  <c r="X143" i="5" s="1"/>
  <c r="J144" i="5"/>
  <c r="J145" i="5"/>
  <c r="J146" i="5"/>
  <c r="J147" i="5"/>
  <c r="J149" i="5"/>
  <c r="X149" i="5" s="1"/>
  <c r="J150" i="5"/>
  <c r="X150" i="5" s="1"/>
  <c r="J152" i="5"/>
  <c r="X152" i="5" s="1"/>
  <c r="J153" i="5"/>
  <c r="X153" i="5" s="1"/>
  <c r="J154" i="5"/>
  <c r="X154" i="5" s="1"/>
  <c r="J155" i="5"/>
  <c r="X155" i="5" s="1"/>
  <c r="J156" i="5"/>
  <c r="X156" i="5" s="1"/>
  <c r="J157" i="5"/>
  <c r="J158" i="5"/>
  <c r="X158" i="5" s="1"/>
  <c r="J159" i="5"/>
  <c r="X159" i="5" s="1"/>
  <c r="J160" i="5"/>
  <c r="J161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C9" i="7" l="1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C53" i="5" l="1"/>
  <c r="E124" i="5"/>
  <c r="D124" i="5"/>
  <c r="X124" i="5" s="1"/>
  <c r="AC59" i="5" l="1"/>
  <c r="AC35" i="5"/>
  <c r="AC156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162" i="5" s="1"/>
  <c r="D114" i="5"/>
  <c r="E114" i="5"/>
  <c r="X114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5" i="5" l="1"/>
  <c r="E15" i="5"/>
  <c r="D17" i="5"/>
  <c r="E17" i="5"/>
  <c r="X17" i="5" l="1"/>
  <c r="X15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7" i="5" l="1"/>
  <c r="E127" i="5"/>
  <c r="X127" i="5" l="1"/>
  <c r="G224" i="3"/>
  <c r="G225" i="3"/>
  <c r="G226" i="3"/>
  <c r="G227" i="3"/>
  <c r="G228" i="3"/>
  <c r="D88" i="5" l="1"/>
  <c r="E88" i="5"/>
  <c r="X88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J5" i="5"/>
  <c r="J162" i="5" s="1"/>
  <c r="O5" i="5"/>
  <c r="O162" i="5" s="1"/>
  <c r="D6" i="5"/>
  <c r="E6" i="5"/>
  <c r="D7" i="5"/>
  <c r="E7" i="5"/>
  <c r="C10" i="5"/>
  <c r="D10" i="5"/>
  <c r="E10" i="5"/>
  <c r="E13" i="5"/>
  <c r="X13" i="5" s="1"/>
  <c r="D19" i="5"/>
  <c r="E19" i="5"/>
  <c r="D29" i="5"/>
  <c r="X29" i="5" s="1"/>
  <c r="C30" i="5"/>
  <c r="D30" i="5"/>
  <c r="E30" i="5"/>
  <c r="C31" i="5"/>
  <c r="D31" i="5"/>
  <c r="X31" i="5" s="1"/>
  <c r="E31" i="5"/>
  <c r="D40" i="5"/>
  <c r="E40" i="5"/>
  <c r="D41" i="5"/>
  <c r="X41" i="5" s="1"/>
  <c r="E41" i="5"/>
  <c r="D46" i="5"/>
  <c r="E46" i="5"/>
  <c r="D49" i="5"/>
  <c r="X49" i="5" s="1"/>
  <c r="E49" i="5"/>
  <c r="D50" i="5"/>
  <c r="E50" i="5"/>
  <c r="D55" i="5"/>
  <c r="X55" i="5" s="1"/>
  <c r="E55" i="5"/>
  <c r="D54" i="5"/>
  <c r="E54" i="5"/>
  <c r="C56" i="5"/>
  <c r="D56" i="5"/>
  <c r="E56" i="5"/>
  <c r="D58" i="5"/>
  <c r="E58" i="5"/>
  <c r="C61" i="5"/>
  <c r="D61" i="5"/>
  <c r="E61" i="5"/>
  <c r="D62" i="5"/>
  <c r="X62" i="5" s="1"/>
  <c r="E62" i="5"/>
  <c r="D66" i="5"/>
  <c r="E66" i="5"/>
  <c r="D70" i="5"/>
  <c r="X70" i="5" s="1"/>
  <c r="E70" i="5"/>
  <c r="D71" i="5"/>
  <c r="E71" i="5"/>
  <c r="D79" i="5"/>
  <c r="X79" i="5" s="1"/>
  <c r="E79" i="5"/>
  <c r="D84" i="5"/>
  <c r="E84" i="5"/>
  <c r="D86" i="5"/>
  <c r="X86" i="5" s="1"/>
  <c r="E86" i="5"/>
  <c r="D87" i="5"/>
  <c r="E87" i="5"/>
  <c r="D91" i="5"/>
  <c r="X91" i="5" s="1"/>
  <c r="E91" i="5"/>
  <c r="D92" i="5"/>
  <c r="E92" i="5"/>
  <c r="D102" i="5"/>
  <c r="X102" i="5" s="1"/>
  <c r="E102" i="5"/>
  <c r="D103" i="5"/>
  <c r="E103" i="5"/>
  <c r="D107" i="5"/>
  <c r="X107" i="5" s="1"/>
  <c r="E107" i="5"/>
  <c r="D109" i="5"/>
  <c r="E109" i="5"/>
  <c r="C116" i="5"/>
  <c r="D116" i="5"/>
  <c r="E116" i="5"/>
  <c r="D118" i="5"/>
  <c r="E118" i="5"/>
  <c r="D122" i="5"/>
  <c r="E122" i="5"/>
  <c r="D125" i="5"/>
  <c r="E125" i="5"/>
  <c r="D129" i="5"/>
  <c r="E129" i="5"/>
  <c r="D136" i="5"/>
  <c r="E136" i="5"/>
  <c r="C138" i="5"/>
  <c r="D138" i="5"/>
  <c r="E138" i="5"/>
  <c r="C144" i="5"/>
  <c r="D144" i="5"/>
  <c r="E144" i="5"/>
  <c r="D145" i="5"/>
  <c r="E145" i="5"/>
  <c r="D146" i="5"/>
  <c r="E146" i="5"/>
  <c r="D147" i="5"/>
  <c r="E147" i="5"/>
  <c r="D157" i="5"/>
  <c r="E157" i="5"/>
  <c r="D160" i="5"/>
  <c r="E160" i="5"/>
  <c r="D161" i="5"/>
  <c r="E161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X160" i="5" l="1"/>
  <c r="X147" i="5"/>
  <c r="X145" i="5"/>
  <c r="X136" i="5"/>
  <c r="X118" i="5"/>
  <c r="X58" i="5"/>
  <c r="X7" i="5"/>
  <c r="X138" i="5"/>
  <c r="X109" i="5"/>
  <c r="X103" i="5"/>
  <c r="X92" i="5"/>
  <c r="X87" i="5"/>
  <c r="X84" i="5"/>
  <c r="X71" i="5"/>
  <c r="X66" i="5"/>
  <c r="X61" i="5"/>
  <c r="X54" i="5"/>
  <c r="AA55" i="5" s="1"/>
  <c r="X50" i="5"/>
  <c r="X46" i="5"/>
  <c r="X10" i="5"/>
  <c r="AA10" i="5" s="1"/>
  <c r="X161" i="5"/>
  <c r="X157" i="5"/>
  <c r="X146" i="5"/>
  <c r="X144" i="5"/>
  <c r="X129" i="5"/>
  <c r="X122" i="5"/>
  <c r="X116" i="5"/>
  <c r="X56" i="5"/>
  <c r="X30" i="5"/>
  <c r="X19" i="5"/>
  <c r="X6" i="5"/>
  <c r="X125" i="5"/>
  <c r="X40" i="5"/>
  <c r="AC162" i="5"/>
  <c r="X9" i="6"/>
  <c r="X10" i="6"/>
  <c r="X5" i="5"/>
  <c r="X11" i="6"/>
  <c r="X162" i="5" l="1"/>
  <c r="AD162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<sst xmlns="http://schemas.openxmlformats.org/spreadsheetml/2006/main" count="1840" uniqueCount="596">
  <si>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</si>
  <si>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</si>
  <si>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</si>
  <si>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</si>
  <si>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</si>
  <si>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</si>
  <si>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</si>
  <si>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</si>
  <si>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</si>
  <si>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</si>
  <si>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</si>
  <si>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</si>
  <si>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</si>
  <si>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</si>
  <si>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</si>
  <si>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</si>
  <si>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</si>
  <si>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</si>
  <si>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</si>
  <si>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</si>
  <si>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</si>
  <si>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</si>
  <si>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</si>
  <si>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</si>
  <si>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</si>
  <si>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</si>
  <si>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</si>
  <si>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</si>
  <si>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</si>
  <si>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</si>
  <si>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</si>
  <si>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</si>
  <si>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</si>
  <si>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</si>
  <si>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</si>
  <si>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</si>
  <si>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</si>
  <si>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</si>
  <si>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</si>
  <si>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</si>
  <si>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</si>
  <si>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</si>
  <si>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</si>
  <si>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</si>
  <si>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</si>
  <si>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</si>
  <si>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</si>
  <si>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</si>
  <si>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</si>
  <si>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</si>
  <si>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</si>
  <si>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</si>
  <si>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</si>
  <si>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</si>
  <si>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</si>
  <si>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</si>
  <si>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</si>
  <si>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</si>
  <si>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</si>
  <si>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</si>
  <si>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</si>
  <si>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</si>
  <si>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</si>
  <si>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</si>
  <si>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</si>
  <si>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</si>
  <si>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</si>
  <si>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</si>
  <si>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</si>
  <si>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</si>
  <si>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</si>
  <si>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</si>
  <si>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</si>
  <si>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</si>
  <si>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</si>
  <si>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</si>
  <si>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</si>
  <si>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</si>
  <si>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</si>
  <si>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</si>
  <si>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</si>
  <si>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</si>
  <si>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</si>
  <si>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</si>
  <si>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</si>
  <si>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</si>
  <si>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</si>
  <si>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</si>
  <si>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</si>
  <si>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</si>
  <si>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</si>
  <si>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</si>
  <si>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</si>
  <si>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</si>
  <si>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</si>
  <si>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</si>
  <si>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</si>
  <si>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</si>
  <si>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</si>
  <si>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</si>
  <si>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</si>
  <si>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</si>
  <si>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</si>
  <si>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</si>
  <si>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</si>
  <si>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</si>
  <si>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</si>
  <si>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</si>
  <si>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</si>
  <si>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</si>
  <si>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</si>
  <si>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</si>
  <si>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</si>
  <si>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</si>
  <si>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</si>
  <si>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</si>
  <si>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</si>
  <si>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</si>
  <si>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</si>
  <si>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</si>
  <si>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</si>
  <si>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</si>
  <si>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</si>
  <si>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</si>
  <si>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</si>
  <si>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</si>
  <si>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</si>
  <si>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</si>
  <si>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</si>
  <si>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</si>
  <si>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</si>
  <si>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</si>
  <si>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</si>
  <si>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</si>
  <si>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</si>
  <si>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</si>
  <si>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</si>
  <si>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</si>
  <si>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</si>
  <si>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</si>
  <si>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</si>
  <si>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</si>
  <si>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</si>
  <si>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</si>
  <si>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</si>
  <si>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</si>
  <si>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</si>
  <si>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</si>
  <si>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</si>
  <si>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</si>
  <si>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</si>
  <si>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</si>
  <si>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</si>
  <si>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</si>
  <si>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</si>
  <si>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</si>
  <si>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</si>
  <si>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</si>
  <si>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</si>
  <si>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</si>
  <si>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</si>
  <si>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</si>
  <si>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</si>
  <si>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</si>
  <si>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</si>
  <si>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</si>
  <si>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</si>
  <si>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</si>
  <si>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</si>
  <si>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</si>
  <si>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</si>
  <si>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</si>
  <si>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</si>
  <si>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</si>
  <si>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</si>
  <si>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</si>
  <si>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</si>
  <si>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</si>
  <si>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</si>
  <si>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</si>
  <si>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</si>
  <si>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</si>
  <si>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</si>
  <si>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</si>
  <si>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</si>
  <si>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</si>
  <si>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</si>
  <si>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</si>
  <si>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</si>
  <si>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</si>
  <si>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</si>
  <si>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</si>
  <si>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</si>
  <si>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</si>
  <si>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</si>
  <si>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</si>
  <si>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</si>
  <si>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</si>
  <si>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</si>
  <si>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</si>
  <si>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</si>
  <si>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</si>
  <si>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</si>
  <si>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</si>
  <si>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</si>
  <si>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</si>
  <si>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</si>
  <si>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</si>
  <si>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</si>
  <si>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</si>
  <si>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</si>
  <si>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</si>
  <si>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</si>
  <si>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</si>
  <si>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</si>
  <si>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</si>
  <si>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</si>
  <si>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</si>
  <si>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</si>
  <si>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</si>
  <si>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</si>
  <si>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</si>
  <si>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</si>
  <si>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</si>
  <si>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</si>
  <si>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</si>
  <si>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</si>
  <si>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</si>
  <si>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</si>
  <si>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</si>
  <si>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</si>
  <si>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</si>
  <si>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</si>
  <si>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</si>
  <si>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</si>
  <si>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</si>
  <si>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</si>
  <si>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</si>
  <si>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</si>
  <si>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</si>
  <si>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</si>
  <si>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</si>
  <si>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</si>
  <si>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</si>
  <si>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</si>
  <si>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</si>
  <si>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</si>
  <si>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</si>
  <si>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</si>
  <si>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</si>
  <si>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</si>
  <si>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</si>
  <si>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</si>
  <si>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</si>
  <si>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</si>
  <si>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</si>
  <si>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</si>
  <si>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</si>
  <si>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</si>
  <si>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</si>
  <si>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</si>
  <si>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</si>
  <si>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</si>
  <si>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</si>
  <si>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</si>
  <si>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</si>
  <si>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</si>
  <si>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</si>
  <si>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</si>
  <si>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</si>
  <si>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</si>
  <si>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</si>
  <si>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</si>
  <si>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</si>
  <si>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</si>
  <si>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</si>
  <si>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</si>
  <si>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</si>
  <si>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</si>
  <si>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</si>
  <si>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</si>
  <si>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</si>
  <si>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</si>
  <si>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</si>
  <si>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</si>
  <si>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</si>
  <si>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</si>
  <si>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</si>
  <si>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</si>
  <si>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</si>
  <si>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</si>
  <si>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</si>
  <si>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</si>
  <si>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</si>
  <si>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</si>
  <si>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</si>
  <si>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</si>
  <si>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</si>
  <si>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</si>
  <si>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</si>
  <si>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</si>
  <si>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</si>
  <si>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</si>
  <si>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</si>
  <si>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</si>
  <si>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</si>
  <si>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</si>
  <si>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</si>
  <si>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</si>
  <si>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</si>
  <si>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</si>
  <si>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</si>
  <si>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</si>
  <si>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</si>
  <si>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</si>
  <si>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</si>
  <si>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</si>
  <si>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</si>
  <si>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</si>
  <si>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</si>
  <si>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</si>
  <si>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</si>
  <si>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</si>
  <si>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</si>
  <si>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</si>
  <si>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</si>
  <si>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</si>
  <si>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</si>
  <si>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</si>
  <si>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</si>
  <si>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</si>
  <si>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</si>
  <si>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</si>
  <si>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</si>
  <si>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</si>
  <si>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</si>
  <si>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</si>
  <si>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</si>
  <si>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</si>
  <si>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</si>
  <si>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</si>
  <si>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</si>
  <si>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</si>
  <si>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</si>
  <si>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</si>
  <si>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</si>
  <si>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</si>
  <si>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</si>
  <si>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</si>
  <si>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</si>
  <si>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</si>
  <si>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</si>
  <si>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</si>
  <si>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</si>
  <si>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</si>
  <si>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</si>
  <si>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</si>
  <si>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</si>
  <si>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</si>
  <si>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</si>
  <si>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</si>
  <si>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</si>
  <si>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</si>
  <si>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</si>
  <si>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</si>
  <si>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</si>
  <si>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</si>
  <si>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</si>
  <si>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</si>
  <si>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</si>
  <si>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</si>
  <si>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</si>
  <si>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</si>
  <si>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</si>
  <si>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</si>
  <si>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</si>
  <si>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</si>
  <si>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</si>
  <si>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</si>
  <si>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</si>
  <si>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</si>
  <si>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</si>
  <si>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</si>
  <si>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</si>
  <si>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</si>
  <si>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</si>
  <si>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</si>
  <si>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</si>
  <si>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</si>
  <si>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</si>
  <si>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</si>
  <si>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</si>
  <si>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</si>
  <si>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</si>
  <si>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</si>
  <si>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</si>
  <si>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</si>
  <si>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</si>
  <si>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</si>
  <si>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</si>
  <si>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</si>
  <si>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</si>
  <si>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</si>
  <si>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</si>
  <si>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</si>
  <si>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</si>
  <si>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</si>
  <si>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</si>
  <si>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</si>
  <si>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</si>
  <si>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</si>
  <si>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</si>
  <si>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</si>
  <si>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</si>
  <si>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</si>
  <si>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</si>
  <si>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</si>
  <si>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</si>
  <si>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</si>
  <si>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</si>
  <si>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</si>
  <si>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</si>
  <si>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</si>
  <si>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</si>
  <si>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</si>
  <si>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</si>
  <si>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</si>
  <si>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</si>
  <si>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</si>
  <si>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</si>
  <si>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</si>
  <si>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</si>
  <si>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</si>
  <si>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</si>
  <si>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</si>
  <si>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</si>
  <si>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</si>
  <si>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</si>
  <si>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</si>
  <si>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</si>
  <si>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</si>
  <si>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</si>
  <si>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Women's 2nd Division</t>
  </si>
  <si>
    <t>Baker</t>
  </si>
  <si>
    <t>Ms. Fits VFB</t>
  </si>
  <si>
    <t>Benchwarmers</t>
  </si>
  <si>
    <t>.</t>
  </si>
  <si>
    <t>Men's 1st Division</t>
  </si>
  <si>
    <t>Monaco FC</t>
  </si>
  <si>
    <t>Universitarios F.C.</t>
  </si>
  <si>
    <t>Men's 3rd Division</t>
  </si>
  <si>
    <t>Rogues</t>
  </si>
  <si>
    <t>The Ambassadors</t>
  </si>
  <si>
    <t>Daniel</t>
  </si>
  <si>
    <t>PERSEPOLIS</t>
  </si>
  <si>
    <t>Strikers FC</t>
  </si>
  <si>
    <t>Hampton Roads</t>
  </si>
  <si>
    <t>Umoja Stars</t>
  </si>
  <si>
    <t>Arsenal</t>
  </si>
  <si>
    <t>Gunners</t>
  </si>
  <si>
    <t>Boca Jrs</t>
  </si>
  <si>
    <t>Metro FC</t>
  </si>
  <si>
    <t>Dynamo</t>
  </si>
  <si>
    <t>Ragnar</t>
  </si>
  <si>
    <t>Rushambo</t>
  </si>
  <si>
    <t>Dave</t>
  </si>
  <si>
    <t>Aguilas</t>
  </si>
  <si>
    <t>Stealth</t>
  </si>
  <si>
    <t>Club A-1</t>
  </si>
  <si>
    <t>Atletico Milan</t>
  </si>
  <si>
    <t>Men's 2nd Division</t>
  </si>
  <si>
    <t>FC Blue Devils</t>
  </si>
  <si>
    <t>Dep Unam</t>
  </si>
  <si>
    <t>Daphany</t>
  </si>
  <si>
    <t>Fakawee</t>
  </si>
  <si>
    <t>Club Atletico</t>
  </si>
  <si>
    <t>Hogsbreath</t>
  </si>
  <si>
    <t>Deportivo Azul</t>
  </si>
  <si>
    <t>Israel</t>
  </si>
  <si>
    <t>La Tribu</t>
  </si>
  <si>
    <t>Bandidos</t>
  </si>
  <si>
    <t>Brethren FC</t>
  </si>
  <si>
    <t>Lobos FC</t>
  </si>
  <si>
    <t>My Little Pintos</t>
  </si>
  <si>
    <t>Touch of Grey</t>
  </si>
  <si>
    <t>AFC</t>
  </si>
  <si>
    <t>Dioses</t>
  </si>
  <si>
    <t>VfB Sandia</t>
  </si>
  <si>
    <t>Monterrey Rayados</t>
  </si>
  <si>
    <t>Juventus</t>
  </si>
  <si>
    <t>Vikings United</t>
  </si>
  <si>
    <t>New Mexico Football Club</t>
  </si>
  <si>
    <t>The Old Republic FC</t>
  </si>
  <si>
    <t>Real</t>
  </si>
  <si>
    <t>SIFWATA FC</t>
  </si>
  <si>
    <t>Lovelace</t>
  </si>
  <si>
    <t>Baker FC</t>
  </si>
  <si>
    <t>De Los Santos</t>
  </si>
  <si>
    <t>Libertad</t>
  </si>
  <si>
    <t>AUFC Reavers</t>
  </si>
  <si>
    <t>Grass Stains</t>
  </si>
  <si>
    <t>Bushwhackers</t>
  </si>
  <si>
    <t>The Crew</t>
  </si>
  <si>
    <t>Dept Leon</t>
  </si>
  <si>
    <t>FC Chicken Killers</t>
  </si>
  <si>
    <t>Kaulapai</t>
  </si>
  <si>
    <t>Waffle House FC</t>
  </si>
  <si>
    <t>FC Neon Python</t>
  </si>
  <si>
    <t>Murcielagos FC</t>
  </si>
  <si>
    <t>The Other Team</t>
  </si>
  <si>
    <t>Cosmik Debris</t>
  </si>
  <si>
    <t>Los Tuzos</t>
  </si>
  <si>
    <t>Streetfrogs</t>
  </si>
  <si>
    <t>Coed First Division</t>
  </si>
  <si>
    <t>Cool Arrows</t>
  </si>
  <si>
    <t>Sweded</t>
  </si>
  <si>
    <t>Noobz</t>
  </si>
  <si>
    <t>Moosehead</t>
  </si>
  <si>
    <t>Night Train</t>
  </si>
  <si>
    <t>Bruins FC</t>
  </si>
  <si>
    <t>Knockerball505</t>
  </si>
  <si>
    <t>New World</t>
  </si>
  <si>
    <t>Filthy Animals</t>
  </si>
  <si>
    <t>WestGate United</t>
  </si>
  <si>
    <t>Lady Miners</t>
  </si>
  <si>
    <t>Dynasty</t>
  </si>
  <si>
    <t>Fire and Ice</t>
  </si>
  <si>
    <t>Ethicon Starz</t>
  </si>
  <si>
    <t>Wolverines</t>
  </si>
  <si>
    <t>Defiance FC</t>
  </si>
  <si>
    <t>Mayhem</t>
  </si>
  <si>
    <t>Furia Extrema</t>
  </si>
  <si>
    <t>LeeAnne</t>
  </si>
  <si>
    <t>Women's 1st Division</t>
  </si>
  <si>
    <t>Oldies but Goodies</t>
  </si>
  <si>
    <t>Peppers</t>
  </si>
  <si>
    <t>Centellas FC</t>
  </si>
  <si>
    <t>Godzilla</t>
  </si>
  <si>
    <t>Women's 3rd Division</t>
  </si>
  <si>
    <t>Newton's Angels</t>
  </si>
  <si>
    <t>Orion</t>
  </si>
  <si>
    <t>Odyssey</t>
  </si>
  <si>
    <t>Zami</t>
  </si>
  <si>
    <t>Express</t>
  </si>
  <si>
    <t>Violet Femmes</t>
  </si>
  <si>
    <t>Ball Busters</t>
  </si>
  <si>
    <t>Revolution</t>
  </si>
  <si>
    <t>Coed Second Division</t>
  </si>
  <si>
    <t>Hooligans FC</t>
  </si>
  <si>
    <t>Unicornios</t>
  </si>
  <si>
    <t>Soup-A-Stars</t>
  </si>
  <si>
    <t>Grizzlies</t>
  </si>
  <si>
    <t>Rangers</t>
  </si>
  <si>
    <t>Chelsea</t>
  </si>
  <si>
    <t>L7 Weenies</t>
  </si>
  <si>
    <t>Whatever</t>
  </si>
  <si>
    <t>Lawn Gnomes</t>
  </si>
  <si>
    <t>Yucca Doos</t>
  </si>
  <si>
    <t>Swingers</t>
  </si>
  <si>
    <t>Goatheads</t>
  </si>
  <si>
    <t>Los Huracanes</t>
  </si>
  <si>
    <t>Bad Company</t>
  </si>
  <si>
    <t>Soleros</t>
  </si>
  <si>
    <t>El Tri</t>
  </si>
  <si>
    <t>Coed Third Division</t>
  </si>
  <si>
    <t>Roadrunners</t>
  </si>
  <si>
    <t>Trinity</t>
  </si>
  <si>
    <t>The Brewers</t>
  </si>
  <si>
    <t>Samurai Shark Squad</t>
  </si>
  <si>
    <t>Chaos</t>
  </si>
  <si>
    <t>L.L.O.S</t>
  </si>
  <si>
    <t>Marvel</t>
  </si>
  <si>
    <t>DNR</t>
  </si>
  <si>
    <t>Bad News Bears F.C.</t>
  </si>
  <si>
    <t>FC Learned Foot</t>
  </si>
  <si>
    <t>Busquets and Gravy</t>
  </si>
  <si>
    <t>FC Caliente</t>
  </si>
  <si>
    <t>Tequila Shooters</t>
  </si>
  <si>
    <t>Solstice</t>
  </si>
  <si>
    <t>Heathens</t>
  </si>
  <si>
    <t>FC Pompo</t>
  </si>
  <si>
    <t>Diversity</t>
  </si>
  <si>
    <t>Dynamics</t>
  </si>
  <si>
    <t>The Bombers</t>
  </si>
  <si>
    <t>Old Spice</t>
  </si>
  <si>
    <t>Strangebrew</t>
  </si>
  <si>
    <t>Overruled</t>
  </si>
  <si>
    <t>Mutiny</t>
  </si>
  <si>
    <t>UNMH FC</t>
  </si>
  <si>
    <t>* - report created before game date (often caused by re-scheduled game)</t>
  </si>
  <si>
    <t>no game</t>
  </si>
  <si>
    <t>forfeit</t>
  </si>
  <si>
    <t>;</t>
  </si>
  <si>
    <t>Payroll games 4/15 through 4/19</t>
  </si>
  <si>
    <t>overpaid $25 for missing AR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</si>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</sst>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Fill="1" applyAlignment="1">
      <alignment horizontal="center"/>
    </xf>
    <xf numFmtId="22" fontId="0" fillId="0" borderId="0" xfId="0" applyNumberFormat="1" applyFill="1"/>
    <xf numFmtId="1" fontId="0" fillId="0" borderId="0" xfId="2" applyNumberFormat="1" applyFont="1" applyFill="1"/>
    <xf numFmtId="14" fontId="1" fillId="0" borderId="0" xfId="0" applyNumberFormat="1" applyFont="1" applyFill="1" applyAlignment="1">
      <alignment horizontal="center"/>
    </xf>
    <xf numFmtId="47" fontId="1" fillId="0" borderId="0" xfId="0" applyNumberFormat="1" applyFont="1" applyFill="1" applyAlignment="1">
      <alignment horizontal="center"/>
    </xf>
    <xf numFmtId="16" fontId="0" fillId="0" borderId="0" xfId="0" applyNumberFormat="1"/>
    <xf numFmtId="44" fontId="0" fillId="0" borderId="0" xfId="1" quotePrefix="1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showWhiteSpace="0" topLeftCell="B52" zoomScaleNormal="100" workbookViewId="0">
      <selection activeCell="C64" sqref="C64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3" x14ac:dyDescent="0.2">
      <c r="A1" s="1"/>
      <c r="C1" s="1"/>
    </row>
    <row r="2" spans="1:13" x14ac:dyDescent="0.2">
      <c r="A2" s="1"/>
      <c r="E2" t="s">
        <v>191</v>
      </c>
      <c r="G2" s="33"/>
      <c r="H2" s="47" t="s">
        <v>110</v>
      </c>
      <c r="I2" s="47"/>
      <c r="J2" s="47" t="s">
        <v>111</v>
      </c>
      <c r="K2" s="47"/>
      <c r="L2" s="47" t="s">
        <v>112</v>
      </c>
      <c r="M2" s="47"/>
    </row>
    <row r="3" spans="1:13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13" x14ac:dyDescent="0.2">
      <c r="A4" s="2">
        <v>1</v>
      </c>
      <c r="B4" s="2">
        <v>60525</v>
      </c>
      <c r="C4" s="2" t="s">
        <v>442</v>
      </c>
      <c r="D4" s="2" t="s">
        <v>444</v>
      </c>
      <c r="E4" s="2" t="s">
        <v>445</v>
      </c>
      <c r="F4" s="9">
        <v>42840</v>
      </c>
      <c r="G4" s="41">
        <v>42842.000798611109</v>
      </c>
      <c r="H4" s="2" t="s">
        <v>91</v>
      </c>
      <c r="I4" s="2" t="s">
        <v>92</v>
      </c>
      <c r="J4" t="s">
        <v>246</v>
      </c>
      <c r="K4" t="s">
        <v>247</v>
      </c>
      <c r="L4" t="s">
        <v>322</v>
      </c>
      <c r="M4" t="s">
        <v>323</v>
      </c>
    </row>
    <row r="5" spans="1:13" x14ac:dyDescent="0.2">
      <c r="A5" s="2" t="s">
        <v>446</v>
      </c>
      <c r="B5" s="2">
        <v>60078</v>
      </c>
      <c r="C5" s="2" t="s">
        <v>447</v>
      </c>
      <c r="D5" s="2" t="s">
        <v>448</v>
      </c>
      <c r="E5" s="2" t="s">
        <v>449</v>
      </c>
      <c r="F5" s="9">
        <v>42843</v>
      </c>
      <c r="G5" s="39">
        <v>42844.152488113425</v>
      </c>
      <c r="H5" s="2" t="s">
        <v>352</v>
      </c>
      <c r="I5" s="2" t="s">
        <v>353</v>
      </c>
      <c r="J5" t="s">
        <v>389</v>
      </c>
      <c r="K5" t="s">
        <v>276</v>
      </c>
      <c r="L5" t="s">
        <v>43</v>
      </c>
      <c r="M5" t="s">
        <v>72</v>
      </c>
    </row>
    <row r="6" spans="1:13" x14ac:dyDescent="0.2">
      <c r="A6" s="2">
        <v>2</v>
      </c>
      <c r="B6" s="2">
        <v>60364</v>
      </c>
      <c r="C6" s="2" t="s">
        <v>450</v>
      </c>
      <c r="D6" s="2" t="s">
        <v>451</v>
      </c>
      <c r="E6" s="2" t="s">
        <v>452</v>
      </c>
      <c r="F6" s="9">
        <v>42843</v>
      </c>
      <c r="G6" s="39">
        <v>42844.00994653935</v>
      </c>
      <c r="H6" s="2" t="s">
        <v>362</v>
      </c>
      <c r="I6" s="2" t="s">
        <v>363</v>
      </c>
      <c r="J6" t="s">
        <v>453</v>
      </c>
      <c r="K6" t="s">
        <v>263</v>
      </c>
      <c r="L6" s="29" t="s">
        <v>298</v>
      </c>
    </row>
    <row r="7" spans="1:13" x14ac:dyDescent="0.2">
      <c r="A7" s="2">
        <v>1</v>
      </c>
      <c r="B7" s="2">
        <v>60077</v>
      </c>
      <c r="C7" s="2" t="s">
        <v>447</v>
      </c>
      <c r="D7" s="2" t="s">
        <v>454</v>
      </c>
      <c r="E7" s="2" t="s">
        <v>455</v>
      </c>
      <c r="F7" s="9">
        <v>42844</v>
      </c>
      <c r="G7" s="39">
        <v>42844.982353321757</v>
      </c>
      <c r="H7" s="2" t="s">
        <v>27</v>
      </c>
      <c r="I7" s="2" t="s">
        <v>30</v>
      </c>
      <c r="J7" t="s">
        <v>246</v>
      </c>
      <c r="K7" t="s">
        <v>247</v>
      </c>
      <c r="L7" t="s">
        <v>453</v>
      </c>
      <c r="M7" t="s">
        <v>263</v>
      </c>
    </row>
    <row r="8" spans="1:13" x14ac:dyDescent="0.2">
      <c r="A8" s="2"/>
      <c r="B8" s="2"/>
      <c r="C8" s="2"/>
      <c r="D8" s="2"/>
      <c r="E8" s="2"/>
      <c r="F8" s="9"/>
      <c r="G8" s="39"/>
      <c r="H8" s="2"/>
      <c r="I8" s="2"/>
    </row>
    <row r="9" spans="1:13" x14ac:dyDescent="0.2">
      <c r="A9" s="2"/>
      <c r="B9" s="2"/>
      <c r="C9" s="2" t="s">
        <v>593</v>
      </c>
      <c r="D9" s="2"/>
      <c r="E9" s="40" t="s">
        <v>110</v>
      </c>
      <c r="F9" s="43" t="s">
        <v>114</v>
      </c>
      <c r="G9" s="44" t="s">
        <v>114</v>
      </c>
      <c r="H9" s="40" t="s">
        <v>298</v>
      </c>
      <c r="I9" s="40" t="s">
        <v>110</v>
      </c>
      <c r="J9" s="40" t="s">
        <v>114</v>
      </c>
      <c r="K9" s="40" t="s">
        <v>115</v>
      </c>
    </row>
    <row r="10" spans="1:13" x14ac:dyDescent="0.2">
      <c r="A10" s="2"/>
      <c r="B10" s="2"/>
      <c r="C10" s="2" t="s">
        <v>91</v>
      </c>
      <c r="D10" s="2" t="s">
        <v>92</v>
      </c>
      <c r="E10" s="2">
        <v>60525</v>
      </c>
      <c r="F10" s="9"/>
      <c r="G10" s="39"/>
      <c r="H10" s="2"/>
      <c r="I10" s="7">
        <v>34</v>
      </c>
      <c r="J10" s="5"/>
      <c r="K10" s="5">
        <v>34</v>
      </c>
      <c r="L10" s="45">
        <v>42843</v>
      </c>
    </row>
    <row r="11" spans="1:13" x14ac:dyDescent="0.2">
      <c r="A11" s="2"/>
      <c r="B11" s="2"/>
      <c r="C11" s="2" t="s">
        <v>352</v>
      </c>
      <c r="D11" s="2" t="s">
        <v>353</v>
      </c>
      <c r="E11" s="2">
        <v>60078</v>
      </c>
      <c r="F11" s="9"/>
      <c r="G11" s="39"/>
      <c r="H11" s="2"/>
      <c r="I11" s="7">
        <v>40</v>
      </c>
      <c r="J11" s="5"/>
      <c r="K11" s="5">
        <v>40</v>
      </c>
      <c r="L11" s="45">
        <v>42845</v>
      </c>
    </row>
    <row r="12" spans="1:13" x14ac:dyDescent="0.2">
      <c r="A12" s="2"/>
      <c r="B12" s="2"/>
      <c r="C12" s="2" t="s">
        <v>362</v>
      </c>
      <c r="D12" s="2" t="s">
        <v>363</v>
      </c>
      <c r="E12" s="2">
        <v>60364</v>
      </c>
      <c r="F12" s="9"/>
      <c r="G12" s="39"/>
      <c r="H12" s="2">
        <v>1</v>
      </c>
      <c r="I12" s="7">
        <v>29</v>
      </c>
      <c r="J12" s="5"/>
      <c r="K12" s="5">
        <v>54</v>
      </c>
      <c r="L12" s="45">
        <v>42845</v>
      </c>
    </row>
    <row r="13" spans="1:13" x14ac:dyDescent="0.2">
      <c r="A13" s="2"/>
      <c r="B13" s="2"/>
      <c r="C13" s="2" t="s">
        <v>27</v>
      </c>
      <c r="D13" s="2" t="s">
        <v>30</v>
      </c>
      <c r="E13" s="2">
        <v>60077</v>
      </c>
      <c r="F13" s="9"/>
      <c r="G13" s="39"/>
      <c r="H13" s="2"/>
      <c r="I13" s="7">
        <v>29</v>
      </c>
      <c r="J13" s="5"/>
      <c r="K13" s="5">
        <v>29</v>
      </c>
      <c r="L13" s="45">
        <v>42845</v>
      </c>
    </row>
    <row r="14" spans="1:13" x14ac:dyDescent="0.2">
      <c r="A14" s="2"/>
      <c r="B14" s="2"/>
      <c r="C14" t="s">
        <v>246</v>
      </c>
      <c r="D14" t="s">
        <v>247</v>
      </c>
      <c r="E14" s="2"/>
      <c r="F14" s="2">
        <v>60525</v>
      </c>
      <c r="G14" s="10"/>
      <c r="H14" s="2"/>
      <c r="I14" s="7"/>
      <c r="J14" s="5">
        <v>25</v>
      </c>
      <c r="K14" s="5">
        <v>25</v>
      </c>
      <c r="L14" s="45">
        <v>42843</v>
      </c>
    </row>
    <row r="15" spans="1:13" x14ac:dyDescent="0.2">
      <c r="A15" s="2"/>
      <c r="B15" s="2"/>
      <c r="C15" t="s">
        <v>389</v>
      </c>
      <c r="D15" t="s">
        <v>276</v>
      </c>
      <c r="E15" s="2"/>
      <c r="F15" s="2">
        <v>60078</v>
      </c>
      <c r="G15" s="10"/>
      <c r="H15" s="2"/>
      <c r="I15" s="7"/>
      <c r="J15" s="5">
        <v>27</v>
      </c>
      <c r="K15" s="5">
        <v>27</v>
      </c>
      <c r="L15" s="45">
        <v>42845</v>
      </c>
    </row>
    <row r="16" spans="1:13" x14ac:dyDescent="0.2">
      <c r="A16" s="2"/>
      <c r="B16" s="2"/>
      <c r="C16" t="s">
        <v>453</v>
      </c>
      <c r="D16" t="s">
        <v>263</v>
      </c>
      <c r="E16" s="2"/>
      <c r="F16" s="2">
        <v>60364</v>
      </c>
      <c r="G16" s="42">
        <v>60077</v>
      </c>
      <c r="H16" s="2"/>
      <c r="I16" s="7"/>
      <c r="J16" s="5">
        <v>25</v>
      </c>
      <c r="K16" s="5">
        <v>50</v>
      </c>
      <c r="L16" s="45">
        <v>42845</v>
      </c>
    </row>
    <row r="17" spans="1:14" x14ac:dyDescent="0.2">
      <c r="A17" s="2"/>
      <c r="B17" s="2"/>
      <c r="C17" t="s">
        <v>246</v>
      </c>
      <c r="D17" t="s">
        <v>247</v>
      </c>
      <c r="E17" s="2"/>
      <c r="F17" s="2">
        <v>60077</v>
      </c>
      <c r="G17" s="10"/>
      <c r="H17" s="2"/>
      <c r="I17" s="7"/>
      <c r="J17" s="5">
        <v>25</v>
      </c>
      <c r="K17" s="5">
        <v>25</v>
      </c>
      <c r="L17" s="45">
        <v>42845</v>
      </c>
    </row>
    <row r="18" spans="1:14" x14ac:dyDescent="0.2">
      <c r="A18" s="2"/>
      <c r="B18" s="2"/>
      <c r="C18" t="s">
        <v>322</v>
      </c>
      <c r="D18" t="s">
        <v>323</v>
      </c>
      <c r="E18" s="2"/>
      <c r="F18" s="9"/>
      <c r="G18" s="10"/>
      <c r="H18" s="2"/>
      <c r="I18" s="7"/>
      <c r="J18" s="5">
        <v>25</v>
      </c>
      <c r="K18" s="5">
        <v>25</v>
      </c>
      <c r="L18" s="45">
        <v>42843</v>
      </c>
    </row>
    <row r="19" spans="1:14" x14ac:dyDescent="0.2">
      <c r="A19" s="2"/>
      <c r="B19" s="2"/>
      <c r="C19" t="s">
        <v>43</v>
      </c>
      <c r="D19" t="s">
        <v>72</v>
      </c>
      <c r="E19" s="2"/>
      <c r="F19" s="9"/>
      <c r="G19" s="10">
        <v>60078</v>
      </c>
      <c r="H19" s="2"/>
      <c r="I19" s="7"/>
      <c r="J19" s="5">
        <v>25</v>
      </c>
      <c r="K19" s="5">
        <v>25</v>
      </c>
      <c r="L19" s="45">
        <v>42845</v>
      </c>
    </row>
    <row r="20" spans="1:14" x14ac:dyDescent="0.2">
      <c r="A20" s="2"/>
      <c r="B20" s="2"/>
      <c r="C20" s="2"/>
      <c r="E20" s="2"/>
      <c r="F20" s="9"/>
      <c r="G20" s="39"/>
      <c r="H20" s="2"/>
      <c r="I20" s="2"/>
    </row>
    <row r="21" spans="1:14" x14ac:dyDescent="0.2">
      <c r="A21" s="2"/>
      <c r="B21" s="2"/>
      <c r="E21" s="2"/>
      <c r="F21" s="9"/>
      <c r="G21" s="39"/>
      <c r="H21" s="2"/>
      <c r="I21" s="2"/>
    </row>
    <row r="22" spans="1:14" x14ac:dyDescent="0.2">
      <c r="A22" s="2"/>
      <c r="B22" s="2"/>
      <c r="C22" s="2"/>
      <c r="D22" s="2"/>
      <c r="E22" s="2"/>
      <c r="F22" s="9"/>
      <c r="G22" s="39"/>
      <c r="H22" s="2"/>
      <c r="I22" s="2"/>
      <c r="J22" s="2"/>
      <c r="L22" s="2"/>
      <c r="M22" s="2"/>
    </row>
    <row r="23" spans="1:14" x14ac:dyDescent="0.2">
      <c r="A23" s="2">
        <v>1</v>
      </c>
      <c r="B23" s="2">
        <v>60048</v>
      </c>
      <c r="C23" s="2" t="s">
        <v>447</v>
      </c>
      <c r="D23" s="2" t="s">
        <v>456</v>
      </c>
      <c r="E23" s="2" t="s">
        <v>457</v>
      </c>
      <c r="F23" s="9">
        <v>42848</v>
      </c>
      <c r="G23" s="39">
        <v>42849.394601099535</v>
      </c>
      <c r="H23" s="2" t="s">
        <v>7</v>
      </c>
      <c r="I23" s="2" t="s">
        <v>8</v>
      </c>
      <c r="N23" t="s">
        <v>591</v>
      </c>
    </row>
    <row r="24" spans="1:14" x14ac:dyDescent="0.2">
      <c r="A24" s="2">
        <v>2</v>
      </c>
      <c r="B24" s="2">
        <v>60049</v>
      </c>
      <c r="C24" s="2" t="s">
        <v>447</v>
      </c>
      <c r="D24" s="2" t="s">
        <v>455</v>
      </c>
      <c r="E24" s="2" t="s">
        <v>458</v>
      </c>
      <c r="F24" s="9">
        <v>42848</v>
      </c>
      <c r="G24" s="39">
        <v>42848.836781736114</v>
      </c>
      <c r="H24" s="2" t="s">
        <v>3</v>
      </c>
      <c r="I24" s="2" t="s">
        <v>4</v>
      </c>
      <c r="J24" t="s">
        <v>138</v>
      </c>
      <c r="K24" t="s">
        <v>94</v>
      </c>
      <c r="L24" t="s">
        <v>409</v>
      </c>
      <c r="M24" t="s">
        <v>269</v>
      </c>
    </row>
    <row r="25" spans="1:14" x14ac:dyDescent="0.2">
      <c r="A25" s="2">
        <v>3</v>
      </c>
      <c r="B25" s="2">
        <v>60050</v>
      </c>
      <c r="C25" s="2" t="s">
        <v>447</v>
      </c>
      <c r="D25" s="2" t="s">
        <v>449</v>
      </c>
      <c r="E25" s="2" t="s">
        <v>459</v>
      </c>
      <c r="F25" s="9">
        <v>42848</v>
      </c>
      <c r="G25" s="29"/>
      <c r="H25" s="2" t="s">
        <v>20</v>
      </c>
      <c r="I25" s="2" t="s">
        <v>21</v>
      </c>
      <c r="J25" s="2" t="s">
        <v>0</v>
      </c>
      <c r="K25" s="2" t="s">
        <v>228</v>
      </c>
      <c r="L25" s="2" t="s">
        <v>57</v>
      </c>
      <c r="M25" s="2" t="s">
        <v>97</v>
      </c>
    </row>
    <row r="26" spans="1:14" x14ac:dyDescent="0.2">
      <c r="A26" s="2">
        <v>4</v>
      </c>
      <c r="B26" s="2">
        <v>60051</v>
      </c>
      <c r="C26" s="2" t="s">
        <v>447</v>
      </c>
      <c r="D26" s="2" t="s">
        <v>454</v>
      </c>
      <c r="E26" s="2" t="s">
        <v>460</v>
      </c>
      <c r="F26" s="9">
        <v>42848</v>
      </c>
      <c r="G26" s="39">
        <v>42848.859349618055</v>
      </c>
      <c r="H26" s="2" t="s">
        <v>61</v>
      </c>
      <c r="I26" s="2" t="s">
        <v>62</v>
      </c>
      <c r="J26" t="s">
        <v>3</v>
      </c>
      <c r="K26" t="s">
        <v>4</v>
      </c>
      <c r="L26" t="s">
        <v>0</v>
      </c>
      <c r="M26" t="s">
        <v>44</v>
      </c>
    </row>
    <row r="27" spans="1:14" x14ac:dyDescent="0.2">
      <c r="A27" s="2">
        <v>5</v>
      </c>
      <c r="B27" s="2">
        <v>60052</v>
      </c>
      <c r="C27" s="2" t="s">
        <v>447</v>
      </c>
      <c r="D27" s="2" t="s">
        <v>461</v>
      </c>
      <c r="E27" s="2" t="s">
        <v>462</v>
      </c>
      <c r="F27" s="9">
        <v>42848</v>
      </c>
      <c r="G27" s="39">
        <v>42848.753465671296</v>
      </c>
      <c r="H27" s="2" t="s">
        <v>58</v>
      </c>
      <c r="I27" s="2" t="s">
        <v>59</v>
      </c>
      <c r="J27" t="s">
        <v>417</v>
      </c>
      <c r="K27" t="s">
        <v>418</v>
      </c>
      <c r="L27" t="s">
        <v>138</v>
      </c>
      <c r="M27" t="s">
        <v>94</v>
      </c>
    </row>
    <row r="28" spans="1:14" x14ac:dyDescent="0.2">
      <c r="A28" s="2">
        <v>6</v>
      </c>
      <c r="B28" s="2">
        <v>60053</v>
      </c>
      <c r="C28" s="2" t="s">
        <v>447</v>
      </c>
      <c r="D28" s="2" t="s">
        <v>463</v>
      </c>
      <c r="E28" s="2" t="s">
        <v>464</v>
      </c>
      <c r="F28" s="9">
        <v>42848</v>
      </c>
      <c r="G28" s="39">
        <v>42848.938272581021</v>
      </c>
      <c r="H28" s="2" t="s">
        <v>57</v>
      </c>
      <c r="I28" s="2" t="s">
        <v>97</v>
      </c>
      <c r="J28" t="s">
        <v>43</v>
      </c>
      <c r="K28" t="s">
        <v>72</v>
      </c>
      <c r="L28" t="s">
        <v>465</v>
      </c>
      <c r="M28" t="s">
        <v>196</v>
      </c>
    </row>
    <row r="29" spans="1:14" x14ac:dyDescent="0.2">
      <c r="A29" s="2">
        <v>7</v>
      </c>
      <c r="B29" s="2">
        <v>60054</v>
      </c>
      <c r="C29" s="2" t="s">
        <v>447</v>
      </c>
      <c r="D29" s="2" t="s">
        <v>466</v>
      </c>
      <c r="E29" s="2" t="s">
        <v>467</v>
      </c>
      <c r="F29" s="9">
        <v>42848</v>
      </c>
      <c r="G29" s="39">
        <v>42849.016595613422</v>
      </c>
      <c r="H29" s="2" t="s">
        <v>417</v>
      </c>
      <c r="I29" s="2" t="s">
        <v>418</v>
      </c>
      <c r="J29" t="s">
        <v>20</v>
      </c>
      <c r="K29" t="s">
        <v>21</v>
      </c>
      <c r="L29" t="s">
        <v>384</v>
      </c>
      <c r="M29" t="s">
        <v>383</v>
      </c>
    </row>
    <row r="30" spans="1:14" x14ac:dyDescent="0.2">
      <c r="A30" s="2">
        <v>8</v>
      </c>
      <c r="B30" s="2">
        <v>60075</v>
      </c>
      <c r="C30" s="2" t="s">
        <v>447</v>
      </c>
      <c r="D30" s="2" t="s">
        <v>468</v>
      </c>
      <c r="E30" s="2" t="s">
        <v>469</v>
      </c>
      <c r="F30" s="9">
        <v>42848</v>
      </c>
      <c r="G30" s="39">
        <v>42850.486424259259</v>
      </c>
      <c r="H30" s="2" t="s">
        <v>384</v>
      </c>
      <c r="I30" s="2" t="s">
        <v>383</v>
      </c>
      <c r="J30" t="s">
        <v>7</v>
      </c>
      <c r="K30" t="s">
        <v>8</v>
      </c>
      <c r="L30" t="s">
        <v>382</v>
      </c>
      <c r="M30" t="s">
        <v>383</v>
      </c>
    </row>
    <row r="31" spans="1:14" x14ac:dyDescent="0.2">
      <c r="A31" s="2">
        <v>9</v>
      </c>
      <c r="B31" s="2">
        <v>60166</v>
      </c>
      <c r="C31" s="2" t="s">
        <v>470</v>
      </c>
      <c r="D31" s="2" t="s">
        <v>471</v>
      </c>
      <c r="E31" s="2" t="s">
        <v>472</v>
      </c>
      <c r="F31" s="9">
        <v>42848</v>
      </c>
      <c r="G31" s="39">
        <v>42849.884935891205</v>
      </c>
      <c r="H31" s="2" t="s">
        <v>0</v>
      </c>
      <c r="I31" s="2" t="s">
        <v>44</v>
      </c>
      <c r="J31" t="s">
        <v>138</v>
      </c>
      <c r="K31" t="s">
        <v>367</v>
      </c>
      <c r="L31" t="s">
        <v>473</v>
      </c>
      <c r="M31" t="s">
        <v>413</v>
      </c>
    </row>
    <row r="32" spans="1:14" x14ac:dyDescent="0.2">
      <c r="A32" s="2">
        <v>10</v>
      </c>
      <c r="B32" s="2">
        <v>60167</v>
      </c>
      <c r="C32" s="2" t="s">
        <v>470</v>
      </c>
      <c r="D32" s="2" t="s">
        <v>474</v>
      </c>
      <c r="E32" s="2" t="s">
        <v>475</v>
      </c>
      <c r="F32" s="9">
        <v>42848</v>
      </c>
      <c r="G32" s="39">
        <v>42849.952568518522</v>
      </c>
      <c r="H32" s="2" t="s">
        <v>172</v>
      </c>
      <c r="I32" s="2" t="s">
        <v>173</v>
      </c>
      <c r="J32" t="s">
        <v>0</v>
      </c>
      <c r="K32" t="s">
        <v>228</v>
      </c>
      <c r="L32" t="s">
        <v>417</v>
      </c>
      <c r="M32" t="s">
        <v>418</v>
      </c>
    </row>
    <row r="33" spans="1:13" x14ac:dyDescent="0.2">
      <c r="A33" s="2">
        <v>11</v>
      </c>
      <c r="B33" s="2">
        <v>60168</v>
      </c>
      <c r="C33" s="2" t="s">
        <v>470</v>
      </c>
      <c r="D33" s="2" t="s">
        <v>476</v>
      </c>
      <c r="E33" s="2" t="s">
        <v>477</v>
      </c>
      <c r="F33" s="9">
        <v>42848</v>
      </c>
      <c r="G33" s="39">
        <v>42851.180415902774</v>
      </c>
      <c r="H33" s="2" t="s">
        <v>322</v>
      </c>
      <c r="I33" s="2" t="s">
        <v>323</v>
      </c>
      <c r="J33" t="s">
        <v>431</v>
      </c>
      <c r="K33" t="s">
        <v>432</v>
      </c>
      <c r="L33" t="s">
        <v>478</v>
      </c>
      <c r="M33" t="s">
        <v>343</v>
      </c>
    </row>
    <row r="34" spans="1:13" x14ac:dyDescent="0.2">
      <c r="A34" s="2">
        <v>12</v>
      </c>
      <c r="B34" s="2">
        <v>60169</v>
      </c>
      <c r="C34" s="2" t="s">
        <v>470</v>
      </c>
      <c r="D34" s="2" t="s">
        <v>479</v>
      </c>
      <c r="E34" s="2" t="s">
        <v>480</v>
      </c>
      <c r="F34" s="9">
        <v>42848</v>
      </c>
      <c r="G34" s="39">
        <v>42848.983356458331</v>
      </c>
      <c r="H34" s="2" t="s">
        <v>138</v>
      </c>
      <c r="I34" s="2" t="s">
        <v>94</v>
      </c>
      <c r="J34" t="s">
        <v>138</v>
      </c>
      <c r="K34" t="s">
        <v>367</v>
      </c>
      <c r="L34" t="s">
        <v>409</v>
      </c>
      <c r="M34" t="s">
        <v>269</v>
      </c>
    </row>
    <row r="35" spans="1:13" x14ac:dyDescent="0.2">
      <c r="A35" s="2">
        <v>13</v>
      </c>
      <c r="B35" s="2">
        <v>60170</v>
      </c>
      <c r="C35" s="2" t="s">
        <v>470</v>
      </c>
      <c r="D35" s="2" t="s">
        <v>481</v>
      </c>
      <c r="E35" s="2" t="s">
        <v>482</v>
      </c>
      <c r="F35" s="9">
        <v>42848</v>
      </c>
      <c r="G35" s="2" t="s">
        <v>590</v>
      </c>
      <c r="H35" s="2"/>
      <c r="I35" s="2"/>
    </row>
    <row r="36" spans="1:13" x14ac:dyDescent="0.2">
      <c r="A36" s="2">
        <v>14</v>
      </c>
      <c r="B36" s="2">
        <v>60171</v>
      </c>
      <c r="C36" s="2" t="s">
        <v>470</v>
      </c>
      <c r="D36" s="2" t="s">
        <v>483</v>
      </c>
      <c r="E36" s="2" t="s">
        <v>484</v>
      </c>
      <c r="F36" s="9">
        <v>42848</v>
      </c>
      <c r="G36" s="39">
        <v>42849.669469224536</v>
      </c>
      <c r="H36" s="2" t="s">
        <v>43</v>
      </c>
      <c r="I36" s="2" t="s">
        <v>72</v>
      </c>
      <c r="J36" t="s">
        <v>431</v>
      </c>
      <c r="K36" t="s">
        <v>432</v>
      </c>
      <c r="L36" t="s">
        <v>478</v>
      </c>
      <c r="M36" t="s">
        <v>343</v>
      </c>
    </row>
    <row r="37" spans="1:13" x14ac:dyDescent="0.2">
      <c r="A37" s="2">
        <v>15</v>
      </c>
      <c r="B37" s="2">
        <v>60172</v>
      </c>
      <c r="C37" s="2" t="s">
        <v>470</v>
      </c>
      <c r="D37" s="2" t="s">
        <v>485</v>
      </c>
      <c r="E37" s="2" t="s">
        <v>486</v>
      </c>
      <c r="F37" s="9">
        <v>42848</v>
      </c>
      <c r="G37" s="39">
        <v>42849.53714458333</v>
      </c>
      <c r="H37" s="2" t="s">
        <v>389</v>
      </c>
      <c r="I37" s="2" t="s">
        <v>276</v>
      </c>
      <c r="J37" t="s">
        <v>409</v>
      </c>
      <c r="K37" t="s">
        <v>269</v>
      </c>
      <c r="L37" t="s">
        <v>473</v>
      </c>
      <c r="M37" t="s">
        <v>413</v>
      </c>
    </row>
    <row r="38" spans="1:13" x14ac:dyDescent="0.2">
      <c r="A38" s="2">
        <v>16</v>
      </c>
      <c r="B38" s="2">
        <v>60173</v>
      </c>
      <c r="C38" s="2" t="s">
        <v>470</v>
      </c>
      <c r="D38" s="2" t="s">
        <v>487</v>
      </c>
      <c r="E38" s="2" t="s">
        <v>488</v>
      </c>
      <c r="F38" s="9">
        <v>42848</v>
      </c>
      <c r="G38" s="29"/>
      <c r="H38" s="2" t="s">
        <v>382</v>
      </c>
      <c r="I38" s="2" t="s">
        <v>383</v>
      </c>
      <c r="J38" s="2" t="s">
        <v>384</v>
      </c>
      <c r="K38" s="2" t="s">
        <v>383</v>
      </c>
      <c r="L38" s="2" t="s">
        <v>225</v>
      </c>
      <c r="M38" s="2" t="s">
        <v>143</v>
      </c>
    </row>
    <row r="39" spans="1:13" x14ac:dyDescent="0.2">
      <c r="A39" s="2">
        <v>17</v>
      </c>
      <c r="B39" s="2">
        <v>60174</v>
      </c>
      <c r="C39" s="2" t="s">
        <v>470</v>
      </c>
      <c r="D39" s="2" t="s">
        <v>489</v>
      </c>
      <c r="E39" s="2" t="s">
        <v>490</v>
      </c>
      <c r="F39" s="9">
        <v>42848</v>
      </c>
      <c r="G39" s="39">
        <v>42849.054294629626</v>
      </c>
      <c r="H39" s="2" t="s">
        <v>80</v>
      </c>
      <c r="I39" s="2" t="s">
        <v>154</v>
      </c>
      <c r="J39" t="s">
        <v>431</v>
      </c>
      <c r="K39" t="s">
        <v>432</v>
      </c>
      <c r="L39" t="s">
        <v>478</v>
      </c>
      <c r="M39" t="s">
        <v>343</v>
      </c>
    </row>
    <row r="40" spans="1:13" x14ac:dyDescent="0.2">
      <c r="A40" s="2">
        <v>18</v>
      </c>
      <c r="B40" s="2">
        <v>60175</v>
      </c>
      <c r="C40" s="2" t="s">
        <v>470</v>
      </c>
      <c r="D40" s="2" t="s">
        <v>491</v>
      </c>
      <c r="E40" s="2" t="s">
        <v>492</v>
      </c>
      <c r="F40" s="9">
        <v>42848</v>
      </c>
      <c r="G40" s="39">
        <v>42849.070542430556</v>
      </c>
      <c r="H40" s="2" t="s">
        <v>80</v>
      </c>
      <c r="I40" s="2" t="s">
        <v>154</v>
      </c>
      <c r="J40" t="s">
        <v>223</v>
      </c>
      <c r="K40" t="s">
        <v>224</v>
      </c>
      <c r="L40" t="s">
        <v>396</v>
      </c>
      <c r="M40" t="s">
        <v>394</v>
      </c>
    </row>
    <row r="41" spans="1:13" x14ac:dyDescent="0.2">
      <c r="A41" s="2">
        <v>19</v>
      </c>
      <c r="B41" s="2">
        <v>60176</v>
      </c>
      <c r="C41" s="2" t="s">
        <v>470</v>
      </c>
      <c r="D41" s="2" t="s">
        <v>493</v>
      </c>
      <c r="E41" s="2" t="s">
        <v>494</v>
      </c>
      <c r="F41" s="9">
        <v>42848</v>
      </c>
      <c r="G41" s="29"/>
      <c r="H41" s="2" t="s">
        <v>382</v>
      </c>
      <c r="I41" s="2" t="s">
        <v>383</v>
      </c>
      <c r="J41" s="2" t="s">
        <v>0</v>
      </c>
      <c r="K41" s="2" t="s">
        <v>44</v>
      </c>
      <c r="L41" s="2" t="s">
        <v>61</v>
      </c>
      <c r="M41" s="2" t="s">
        <v>62</v>
      </c>
    </row>
    <row r="42" spans="1:13" x14ac:dyDescent="0.2">
      <c r="A42" s="2">
        <v>20</v>
      </c>
      <c r="B42" s="2">
        <v>60193</v>
      </c>
      <c r="C42" s="2" t="s">
        <v>470</v>
      </c>
      <c r="D42" s="2" t="s">
        <v>495</v>
      </c>
      <c r="E42" s="2" t="s">
        <v>496</v>
      </c>
      <c r="F42" s="9">
        <v>42848</v>
      </c>
      <c r="G42" s="39">
        <v>42848.881547164354</v>
      </c>
      <c r="H42" s="2" t="s">
        <v>54</v>
      </c>
      <c r="I42" s="2" t="s">
        <v>304</v>
      </c>
      <c r="J42" t="s">
        <v>54</v>
      </c>
      <c r="K42" t="s">
        <v>497</v>
      </c>
      <c r="L42" t="s">
        <v>422</v>
      </c>
      <c r="M42" t="s">
        <v>271</v>
      </c>
    </row>
    <row r="43" spans="1:13" x14ac:dyDescent="0.2">
      <c r="A43" s="2">
        <v>21</v>
      </c>
      <c r="B43" s="2">
        <v>60348</v>
      </c>
      <c r="C43" s="2" t="s">
        <v>450</v>
      </c>
      <c r="D43" s="2" t="s">
        <v>498</v>
      </c>
      <c r="E43" s="2" t="s">
        <v>499</v>
      </c>
      <c r="F43" s="9">
        <v>42848</v>
      </c>
      <c r="G43" s="39">
        <v>42848.687585046297</v>
      </c>
      <c r="H43" s="2" t="s">
        <v>18</v>
      </c>
      <c r="I43" s="2" t="s">
        <v>52</v>
      </c>
      <c r="J43" t="s">
        <v>45</v>
      </c>
      <c r="K43" t="s">
        <v>361</v>
      </c>
      <c r="L43" t="s">
        <v>20</v>
      </c>
      <c r="M43" t="s">
        <v>381</v>
      </c>
    </row>
    <row r="44" spans="1:13" x14ac:dyDescent="0.2">
      <c r="A44" s="2">
        <v>22</v>
      </c>
      <c r="B44" s="2">
        <v>60349</v>
      </c>
      <c r="C44" s="2" t="s">
        <v>450</v>
      </c>
      <c r="D44" s="2" t="s">
        <v>500</v>
      </c>
      <c r="E44" s="2" t="s">
        <v>501</v>
      </c>
      <c r="F44" s="9">
        <v>42848</v>
      </c>
      <c r="G44" s="39">
        <v>42849.034473171298</v>
      </c>
      <c r="H44" s="2" t="s">
        <v>80</v>
      </c>
      <c r="I44" s="2" t="s">
        <v>154</v>
      </c>
      <c r="J44" t="s">
        <v>422</v>
      </c>
      <c r="K44" t="s">
        <v>271</v>
      </c>
      <c r="L44" t="s">
        <v>54</v>
      </c>
      <c r="M44" t="s">
        <v>497</v>
      </c>
    </row>
    <row r="45" spans="1:13" x14ac:dyDescent="0.2">
      <c r="A45" s="2">
        <v>23</v>
      </c>
      <c r="B45" s="29">
        <v>60350</v>
      </c>
      <c r="C45" s="2" t="s">
        <v>450</v>
      </c>
      <c r="D45" s="2" t="s">
        <v>451</v>
      </c>
      <c r="E45" s="2" t="s">
        <v>502</v>
      </c>
      <c r="F45" s="9">
        <v>42848</v>
      </c>
      <c r="G45" s="39">
        <v>42851.026243125001</v>
      </c>
      <c r="H45" s="2" t="s">
        <v>396</v>
      </c>
      <c r="I45" s="2" t="s">
        <v>394</v>
      </c>
      <c r="J45" t="s">
        <v>7</v>
      </c>
      <c r="K45" t="s">
        <v>8</v>
      </c>
      <c r="L45" s="29" t="s">
        <v>298</v>
      </c>
    </row>
    <row r="46" spans="1:13" x14ac:dyDescent="0.2">
      <c r="A46" s="2">
        <v>24</v>
      </c>
      <c r="B46" s="2">
        <v>60351</v>
      </c>
      <c r="C46" s="2" t="s">
        <v>450</v>
      </c>
      <c r="D46" s="2" t="s">
        <v>503</v>
      </c>
      <c r="E46" s="2" t="s">
        <v>504</v>
      </c>
      <c r="F46" s="9">
        <v>42848</v>
      </c>
      <c r="G46" s="39">
        <v>42851.030358159725</v>
      </c>
      <c r="H46" s="2" t="s">
        <v>396</v>
      </c>
      <c r="I46" s="2" t="s">
        <v>394</v>
      </c>
      <c r="J46" t="s">
        <v>18</v>
      </c>
      <c r="K46" t="s">
        <v>52</v>
      </c>
      <c r="L46" t="s">
        <v>411</v>
      </c>
      <c r="M46" t="s">
        <v>505</v>
      </c>
    </row>
    <row r="47" spans="1:13" x14ac:dyDescent="0.2">
      <c r="A47" s="2">
        <v>25</v>
      </c>
      <c r="B47" s="2">
        <v>60352</v>
      </c>
      <c r="C47" s="2" t="s">
        <v>450</v>
      </c>
      <c r="D47" s="2" t="s">
        <v>506</v>
      </c>
      <c r="E47" s="2" t="s">
        <v>507</v>
      </c>
      <c r="F47" s="9">
        <v>42848</v>
      </c>
      <c r="G47" s="39">
        <v>42849.044338541666</v>
      </c>
      <c r="H47" s="2" t="s">
        <v>80</v>
      </c>
      <c r="I47" s="2" t="s">
        <v>154</v>
      </c>
      <c r="J47" t="s">
        <v>54</v>
      </c>
      <c r="K47" t="s">
        <v>497</v>
      </c>
      <c r="L47" t="s">
        <v>422</v>
      </c>
      <c r="M47" t="s">
        <v>271</v>
      </c>
    </row>
    <row r="48" spans="1:13" x14ac:dyDescent="0.2">
      <c r="A48" s="2">
        <v>26</v>
      </c>
      <c r="B48" s="2">
        <v>60353</v>
      </c>
      <c r="C48" s="2" t="s">
        <v>450</v>
      </c>
      <c r="D48" s="2" t="s">
        <v>508</v>
      </c>
      <c r="E48" s="2" t="s">
        <v>509</v>
      </c>
      <c r="F48" s="9">
        <v>42848</v>
      </c>
      <c r="G48" s="39">
        <v>42851.186610138888</v>
      </c>
      <c r="H48" s="2" t="s">
        <v>322</v>
      </c>
      <c r="I48" s="2" t="s">
        <v>323</v>
      </c>
      <c r="J48" t="s">
        <v>225</v>
      </c>
      <c r="K48" t="s">
        <v>143</v>
      </c>
      <c r="L48" t="s">
        <v>229</v>
      </c>
      <c r="M48" t="s">
        <v>395</v>
      </c>
    </row>
    <row r="49" spans="1:13" x14ac:dyDescent="0.2">
      <c r="A49" s="2">
        <v>27</v>
      </c>
      <c r="B49" s="2">
        <v>60354</v>
      </c>
      <c r="C49" s="2" t="s">
        <v>450</v>
      </c>
      <c r="D49" s="2" t="s">
        <v>510</v>
      </c>
      <c r="E49" s="2" t="s">
        <v>511</v>
      </c>
      <c r="F49" s="9">
        <v>42848</v>
      </c>
      <c r="G49" s="39">
        <v>42850.484174363424</v>
      </c>
      <c r="H49" s="2" t="s">
        <v>223</v>
      </c>
      <c r="I49" s="2" t="s">
        <v>224</v>
      </c>
      <c r="J49" t="s">
        <v>229</v>
      </c>
      <c r="K49" t="s">
        <v>395</v>
      </c>
      <c r="L49" t="s">
        <v>169</v>
      </c>
      <c r="M49" t="s">
        <v>170</v>
      </c>
    </row>
    <row r="50" spans="1:13" x14ac:dyDescent="0.2">
      <c r="A50" s="2">
        <v>28</v>
      </c>
      <c r="B50" s="2">
        <v>60355</v>
      </c>
      <c r="C50" s="2" t="s">
        <v>450</v>
      </c>
      <c r="D50" s="2" t="s">
        <v>512</v>
      </c>
      <c r="E50" s="2" t="s">
        <v>452</v>
      </c>
      <c r="F50" s="9">
        <v>42848</v>
      </c>
      <c r="G50" s="39">
        <v>42848.873024675922</v>
      </c>
      <c r="H50" s="2" t="s">
        <v>54</v>
      </c>
      <c r="I50" s="2" t="s">
        <v>304</v>
      </c>
      <c r="J50" t="s">
        <v>54</v>
      </c>
      <c r="K50" t="s">
        <v>497</v>
      </c>
      <c r="L50" t="s">
        <v>422</v>
      </c>
      <c r="M50" t="s">
        <v>271</v>
      </c>
    </row>
    <row r="51" spans="1:13" x14ac:dyDescent="0.2">
      <c r="A51" s="2">
        <v>29</v>
      </c>
      <c r="B51" s="2">
        <v>60430</v>
      </c>
      <c r="C51" s="2" t="s">
        <v>513</v>
      </c>
      <c r="D51" s="2" t="s">
        <v>514</v>
      </c>
      <c r="E51" s="2" t="s">
        <v>515</v>
      </c>
      <c r="F51" s="9">
        <v>42848</v>
      </c>
      <c r="G51" s="39">
        <v>42849.408671134261</v>
      </c>
      <c r="H51" s="2" t="s">
        <v>78</v>
      </c>
      <c r="I51" s="2" t="s">
        <v>79</v>
      </c>
      <c r="J51" t="s">
        <v>28</v>
      </c>
      <c r="K51" t="s">
        <v>355</v>
      </c>
      <c r="L51" t="s">
        <v>98</v>
      </c>
      <c r="M51" t="s">
        <v>412</v>
      </c>
    </row>
    <row r="52" spans="1:13" x14ac:dyDescent="0.2">
      <c r="A52" s="2">
        <v>30</v>
      </c>
      <c r="B52" s="2">
        <v>60431</v>
      </c>
      <c r="C52" s="2" t="s">
        <v>513</v>
      </c>
      <c r="D52" s="2" t="s">
        <v>516</v>
      </c>
      <c r="E52" s="2" t="s">
        <v>517</v>
      </c>
      <c r="F52" s="9">
        <v>42848</v>
      </c>
      <c r="G52" s="39">
        <v>42848.793746064817</v>
      </c>
      <c r="H52" s="2" t="s">
        <v>45</v>
      </c>
      <c r="I52" s="2" t="s">
        <v>361</v>
      </c>
      <c r="J52" t="s">
        <v>81</v>
      </c>
      <c r="K52" t="s">
        <v>82</v>
      </c>
      <c r="L52" t="s">
        <v>417</v>
      </c>
      <c r="M52" t="s">
        <v>418</v>
      </c>
    </row>
    <row r="53" spans="1:13" x14ac:dyDescent="0.2">
      <c r="A53" s="2">
        <v>31</v>
      </c>
      <c r="B53" s="2">
        <v>60432</v>
      </c>
      <c r="C53" s="2" t="s">
        <v>513</v>
      </c>
      <c r="D53" s="2" t="s">
        <v>518</v>
      </c>
      <c r="E53" s="2" t="s">
        <v>519</v>
      </c>
      <c r="F53" s="9">
        <v>42848</v>
      </c>
      <c r="G53" s="39">
        <v>42849.596675729168</v>
      </c>
      <c r="H53" s="2" t="s">
        <v>13</v>
      </c>
      <c r="I53" s="2" t="s">
        <v>14</v>
      </c>
      <c r="J53" t="s">
        <v>45</v>
      </c>
      <c r="K53" t="s">
        <v>361</v>
      </c>
      <c r="L53" t="s">
        <v>307</v>
      </c>
      <c r="M53" t="s">
        <v>82</v>
      </c>
    </row>
    <row r="54" spans="1:13" x14ac:dyDescent="0.2">
      <c r="A54" s="2">
        <v>32</v>
      </c>
      <c r="B54" s="2">
        <v>60433</v>
      </c>
      <c r="C54" s="2" t="s">
        <v>513</v>
      </c>
      <c r="D54" s="2" t="s">
        <v>520</v>
      </c>
      <c r="E54" s="2" t="s">
        <v>521</v>
      </c>
      <c r="F54" s="9">
        <v>42848</v>
      </c>
      <c r="G54" s="39">
        <v>42849.42231927083</v>
      </c>
      <c r="H54" s="2" t="s">
        <v>78</v>
      </c>
      <c r="I54" s="2" t="s">
        <v>79</v>
      </c>
      <c r="J54" t="s">
        <v>138</v>
      </c>
      <c r="K54" t="s">
        <v>107</v>
      </c>
      <c r="L54" t="s">
        <v>307</v>
      </c>
      <c r="M54" t="s">
        <v>82</v>
      </c>
    </row>
    <row r="55" spans="1:13" x14ac:dyDescent="0.2">
      <c r="A55" s="2">
        <v>33</v>
      </c>
      <c r="B55" s="2">
        <v>60434</v>
      </c>
      <c r="C55" s="2" t="s">
        <v>513</v>
      </c>
      <c r="D55" s="2" t="s">
        <v>522</v>
      </c>
      <c r="E55" s="2" t="s">
        <v>523</v>
      </c>
      <c r="F55" s="9">
        <v>42848</v>
      </c>
      <c r="G55" s="39">
        <v>42849.599129340277</v>
      </c>
      <c r="H55" s="2" t="s">
        <v>13</v>
      </c>
      <c r="I55" s="2" t="s">
        <v>14</v>
      </c>
      <c r="J55" t="s">
        <v>419</v>
      </c>
      <c r="K55" t="s">
        <v>420</v>
      </c>
      <c r="L55" t="s">
        <v>53</v>
      </c>
      <c r="M55" t="s">
        <v>421</v>
      </c>
    </row>
    <row r="56" spans="1:13" x14ac:dyDescent="0.2">
      <c r="A56" s="2">
        <v>34</v>
      </c>
      <c r="B56" s="29">
        <v>60530</v>
      </c>
      <c r="C56" s="2" t="s">
        <v>442</v>
      </c>
      <c r="D56" s="2" t="s">
        <v>444</v>
      </c>
      <c r="E56" s="2" t="s">
        <v>524</v>
      </c>
      <c r="F56" s="9">
        <v>42848</v>
      </c>
      <c r="G56" s="39">
        <v>42848.840337222224</v>
      </c>
      <c r="H56" s="2" t="s">
        <v>106</v>
      </c>
      <c r="I56" s="2" t="s">
        <v>218</v>
      </c>
      <c r="J56" t="s">
        <v>433</v>
      </c>
      <c r="K56" t="s">
        <v>434</v>
      </c>
      <c r="L56" s="29" t="s">
        <v>298</v>
      </c>
    </row>
    <row r="57" spans="1:13" x14ac:dyDescent="0.2">
      <c r="A57" s="2">
        <v>35</v>
      </c>
      <c r="B57" s="2">
        <v>60531</v>
      </c>
      <c r="C57" s="2" t="s">
        <v>442</v>
      </c>
      <c r="D57" s="2" t="s">
        <v>525</v>
      </c>
      <c r="E57" s="2" t="s">
        <v>526</v>
      </c>
      <c r="F57" s="9">
        <v>42848</v>
      </c>
      <c r="G57" s="39">
        <v>42849.630924745368</v>
      </c>
      <c r="H57" s="2" t="s">
        <v>30</v>
      </c>
      <c r="I57" s="2" t="s">
        <v>85</v>
      </c>
      <c r="J57" t="s">
        <v>106</v>
      </c>
      <c r="K57" t="s">
        <v>218</v>
      </c>
      <c r="L57" t="s">
        <v>398</v>
      </c>
      <c r="M57" t="s">
        <v>399</v>
      </c>
    </row>
    <row r="58" spans="1:13" x14ac:dyDescent="0.2">
      <c r="A58" s="2">
        <v>36</v>
      </c>
      <c r="B58" s="29">
        <v>60532</v>
      </c>
      <c r="C58" s="2" t="s">
        <v>442</v>
      </c>
      <c r="D58" s="2" t="s">
        <v>527</v>
      </c>
      <c r="E58" s="2" t="s">
        <v>528</v>
      </c>
      <c r="F58" s="9">
        <v>42848</v>
      </c>
      <c r="G58" s="39">
        <v>42848.844262500003</v>
      </c>
      <c r="H58" s="2" t="s">
        <v>106</v>
      </c>
      <c r="I58" s="2" t="s">
        <v>218</v>
      </c>
      <c r="J58" t="s">
        <v>398</v>
      </c>
      <c r="K58" t="s">
        <v>399</v>
      </c>
      <c r="L58" s="29" t="s">
        <v>298</v>
      </c>
    </row>
    <row r="59" spans="1:13" x14ac:dyDescent="0.2">
      <c r="A59" s="2">
        <v>37</v>
      </c>
      <c r="B59" s="2">
        <v>60533</v>
      </c>
      <c r="C59" s="2" t="s">
        <v>442</v>
      </c>
      <c r="D59" s="2" t="s">
        <v>529</v>
      </c>
      <c r="E59" s="2" t="s">
        <v>530</v>
      </c>
      <c r="F59" s="9">
        <v>42848</v>
      </c>
      <c r="G59" s="39">
        <v>42849.996038599536</v>
      </c>
      <c r="H59" s="2" t="s">
        <v>419</v>
      </c>
      <c r="I59" s="2" t="s">
        <v>420</v>
      </c>
      <c r="J59" t="s">
        <v>53</v>
      </c>
      <c r="K59" t="s">
        <v>421</v>
      </c>
      <c r="L59" t="s">
        <v>411</v>
      </c>
      <c r="M59" t="s">
        <v>505</v>
      </c>
    </row>
    <row r="60" spans="1:13" x14ac:dyDescent="0.2">
      <c r="A60" s="2">
        <v>38</v>
      </c>
      <c r="B60" s="29">
        <v>60534</v>
      </c>
      <c r="C60" s="2" t="s">
        <v>442</v>
      </c>
      <c r="D60" s="2" t="s">
        <v>445</v>
      </c>
      <c r="E60" s="2" t="s">
        <v>531</v>
      </c>
      <c r="F60" s="9">
        <v>42848</v>
      </c>
      <c r="G60" s="39">
        <v>42849.488295902775</v>
      </c>
      <c r="H60" s="2" t="s">
        <v>532</v>
      </c>
      <c r="I60" s="2" t="s">
        <v>327</v>
      </c>
      <c r="J60" s="29" t="s">
        <v>298</v>
      </c>
      <c r="L60" s="29" t="s">
        <v>298</v>
      </c>
    </row>
    <row r="61" spans="1:13" x14ac:dyDescent="0.2">
      <c r="A61" s="2">
        <v>39</v>
      </c>
      <c r="B61" s="2">
        <v>60618</v>
      </c>
      <c r="C61" s="2" t="s">
        <v>533</v>
      </c>
      <c r="D61" s="2" t="s">
        <v>534</v>
      </c>
      <c r="E61" s="2" t="s">
        <v>535</v>
      </c>
      <c r="F61" s="9">
        <v>42848</v>
      </c>
      <c r="G61" s="39">
        <v>42848.93108141204</v>
      </c>
      <c r="H61" s="2" t="s">
        <v>25</v>
      </c>
      <c r="I61" s="2" t="s">
        <v>26</v>
      </c>
      <c r="J61" t="s">
        <v>53</v>
      </c>
      <c r="K61" t="s">
        <v>421</v>
      </c>
      <c r="L61" t="s">
        <v>419</v>
      </c>
      <c r="M61" t="s">
        <v>420</v>
      </c>
    </row>
    <row r="62" spans="1:13" x14ac:dyDescent="0.2">
      <c r="A62" s="2">
        <v>40</v>
      </c>
      <c r="B62" s="2">
        <v>60619</v>
      </c>
      <c r="C62" s="2" t="s">
        <v>533</v>
      </c>
      <c r="D62" s="2" t="s">
        <v>536</v>
      </c>
      <c r="E62" s="2" t="s">
        <v>537</v>
      </c>
      <c r="F62" s="9">
        <v>42848</v>
      </c>
      <c r="G62" s="39">
        <v>42848.93894670139</v>
      </c>
      <c r="H62" s="2" t="s">
        <v>25</v>
      </c>
      <c r="I62" s="2" t="s">
        <v>26</v>
      </c>
      <c r="J62" t="s">
        <v>28</v>
      </c>
      <c r="K62" t="s">
        <v>355</v>
      </c>
      <c r="L62" t="s">
        <v>98</v>
      </c>
      <c r="M62" t="s">
        <v>412</v>
      </c>
    </row>
    <row r="63" spans="1:13" x14ac:dyDescent="0.2">
      <c r="A63" s="2">
        <v>41</v>
      </c>
      <c r="B63" s="29">
        <v>60731</v>
      </c>
      <c r="C63" s="2" t="s">
        <v>538</v>
      </c>
      <c r="D63" s="2" t="s">
        <v>539</v>
      </c>
      <c r="E63" s="2" t="s">
        <v>540</v>
      </c>
      <c r="F63" s="9">
        <v>42848</v>
      </c>
      <c r="G63" s="39">
        <v>42850.007260648148</v>
      </c>
      <c r="H63" s="2" t="s">
        <v>1</v>
      </c>
      <c r="I63" s="2" t="s">
        <v>107</v>
      </c>
      <c r="J63" t="s">
        <v>433</v>
      </c>
      <c r="K63" t="s">
        <v>434</v>
      </c>
      <c r="L63" s="29" t="s">
        <v>298</v>
      </c>
    </row>
    <row r="64" spans="1:13" x14ac:dyDescent="0.2">
      <c r="A64" s="2">
        <v>42</v>
      </c>
      <c r="B64" s="29">
        <v>60732</v>
      </c>
      <c r="C64" s="2" t="s">
        <v>538</v>
      </c>
      <c r="D64" s="2" t="s">
        <v>541</v>
      </c>
      <c r="E64" s="2" t="s">
        <v>542</v>
      </c>
      <c r="F64" s="9">
        <v>42848</v>
      </c>
      <c r="G64" s="39">
        <v>42849.625397928241</v>
      </c>
      <c r="H64" s="2" t="s">
        <v>30</v>
      </c>
      <c r="I64" s="2" t="s">
        <v>85</v>
      </c>
      <c r="J64" s="29" t="s">
        <v>298</v>
      </c>
      <c r="L64" t="s">
        <v>325</v>
      </c>
      <c r="M64" t="s">
        <v>405</v>
      </c>
    </row>
    <row r="65" spans="1:14" x14ac:dyDescent="0.2">
      <c r="A65" s="2">
        <v>43</v>
      </c>
      <c r="B65" s="2">
        <v>60733</v>
      </c>
      <c r="C65" s="2" t="s">
        <v>538</v>
      </c>
      <c r="D65" s="2" t="s">
        <v>543</v>
      </c>
      <c r="E65" s="2" t="s">
        <v>544</v>
      </c>
      <c r="F65" s="9">
        <v>42848</v>
      </c>
      <c r="G65" s="39">
        <v>42849.997477893521</v>
      </c>
      <c r="H65" s="2" t="s">
        <v>1</v>
      </c>
      <c r="I65" s="2" t="s">
        <v>107</v>
      </c>
      <c r="J65" t="s">
        <v>258</v>
      </c>
      <c r="K65" t="s">
        <v>259</v>
      </c>
      <c r="L65" t="s">
        <v>222</v>
      </c>
      <c r="M65" t="s">
        <v>438</v>
      </c>
    </row>
    <row r="66" spans="1:14" x14ac:dyDescent="0.2">
      <c r="A66" s="2">
        <v>44</v>
      </c>
      <c r="B66" s="29">
        <v>60734</v>
      </c>
      <c r="C66" s="2" t="s">
        <v>538</v>
      </c>
      <c r="D66" s="2" t="s">
        <v>545</v>
      </c>
      <c r="E66" s="2" t="s">
        <v>546</v>
      </c>
      <c r="F66" s="9">
        <v>42848</v>
      </c>
      <c r="G66" s="39">
        <v>42851.492610740737</v>
      </c>
      <c r="H66" s="2" t="s">
        <v>57</v>
      </c>
      <c r="I66" s="2" t="s">
        <v>187</v>
      </c>
      <c r="J66" t="s">
        <v>398</v>
      </c>
      <c r="K66" t="s">
        <v>399</v>
      </c>
      <c r="L66" s="29" t="s">
        <v>298</v>
      </c>
    </row>
    <row r="67" spans="1:14" x14ac:dyDescent="0.2">
      <c r="A67" s="2">
        <v>45</v>
      </c>
      <c r="B67" s="29">
        <v>60798</v>
      </c>
      <c r="C67" s="2" t="s">
        <v>547</v>
      </c>
      <c r="D67" s="2" t="s">
        <v>548</v>
      </c>
      <c r="E67" s="2" t="s">
        <v>549</v>
      </c>
      <c r="F67" s="9">
        <v>42848</v>
      </c>
      <c r="G67" s="39">
        <v>42848.801028541668</v>
      </c>
      <c r="H67" t="s">
        <v>45</v>
      </c>
      <c r="I67" t="s">
        <v>46</v>
      </c>
      <c r="J67" t="s">
        <v>246</v>
      </c>
      <c r="K67" t="s">
        <v>247</v>
      </c>
      <c r="L67" s="29" t="s">
        <v>298</v>
      </c>
    </row>
    <row r="68" spans="1:14" x14ac:dyDescent="0.2">
      <c r="A68" s="2">
        <v>46</v>
      </c>
      <c r="B68" s="29">
        <v>60799</v>
      </c>
      <c r="C68" s="2" t="s">
        <v>547</v>
      </c>
      <c r="D68" s="2" t="s">
        <v>550</v>
      </c>
      <c r="E68" s="2" t="s">
        <v>551</v>
      </c>
      <c r="F68" s="9">
        <v>42848</v>
      </c>
      <c r="G68" s="39">
        <v>42848.806633125001</v>
      </c>
      <c r="H68" t="s">
        <v>45</v>
      </c>
      <c r="I68" t="s">
        <v>46</v>
      </c>
      <c r="J68" t="s">
        <v>37</v>
      </c>
      <c r="K68" t="s">
        <v>270</v>
      </c>
      <c r="L68" s="29" t="s">
        <v>298</v>
      </c>
    </row>
    <row r="69" spans="1:14" x14ac:dyDescent="0.2">
      <c r="A69" s="2">
        <v>47</v>
      </c>
      <c r="B69" s="2">
        <v>60800</v>
      </c>
      <c r="C69" s="2" t="s">
        <v>547</v>
      </c>
      <c r="D69" s="2" t="s">
        <v>552</v>
      </c>
      <c r="E69" s="2" t="s">
        <v>553</v>
      </c>
      <c r="F69" s="9">
        <v>42848</v>
      </c>
      <c r="G69" s="39">
        <v>42848.81249921296</v>
      </c>
      <c r="H69" t="s">
        <v>45</v>
      </c>
      <c r="I69" t="s">
        <v>46</v>
      </c>
      <c r="J69" t="s">
        <v>90</v>
      </c>
      <c r="K69" t="s">
        <v>89</v>
      </c>
      <c r="L69" t="s">
        <v>37</v>
      </c>
      <c r="M69" t="s">
        <v>270</v>
      </c>
    </row>
    <row r="70" spans="1:14" x14ac:dyDescent="0.2">
      <c r="A70" s="2">
        <v>48</v>
      </c>
      <c r="B70" s="2">
        <v>60801</v>
      </c>
      <c r="C70" s="2" t="s">
        <v>547</v>
      </c>
      <c r="D70" s="2" t="s">
        <v>554</v>
      </c>
      <c r="E70" s="2" t="s">
        <v>555</v>
      </c>
      <c r="F70" s="9">
        <v>42848</v>
      </c>
      <c r="G70" s="39">
        <v>42849.982765497683</v>
      </c>
      <c r="H70" t="s">
        <v>419</v>
      </c>
      <c r="I70" t="s">
        <v>420</v>
      </c>
      <c r="J70" t="s">
        <v>53</v>
      </c>
      <c r="K70" t="s">
        <v>421</v>
      </c>
      <c r="L70" t="s">
        <v>169</v>
      </c>
      <c r="M70" t="s">
        <v>170</v>
      </c>
    </row>
    <row r="71" spans="1:14" x14ac:dyDescent="0.2">
      <c r="A71" s="2">
        <v>49</v>
      </c>
      <c r="B71" s="2">
        <v>60802</v>
      </c>
      <c r="C71" s="2" t="s">
        <v>547</v>
      </c>
      <c r="D71" s="2" t="s">
        <v>556</v>
      </c>
      <c r="E71" s="2" t="s">
        <v>557</v>
      </c>
      <c r="F71" s="9">
        <v>42848</v>
      </c>
      <c r="G71" s="39">
        <v>42850.471005879626</v>
      </c>
      <c r="H71" t="s">
        <v>223</v>
      </c>
      <c r="I71" t="s">
        <v>224</v>
      </c>
      <c r="J71" t="s">
        <v>291</v>
      </c>
      <c r="K71" t="s">
        <v>107</v>
      </c>
      <c r="L71" t="s">
        <v>169</v>
      </c>
      <c r="M71" t="s">
        <v>170</v>
      </c>
    </row>
    <row r="72" spans="1:14" x14ac:dyDescent="0.2">
      <c r="A72" s="2">
        <v>50</v>
      </c>
      <c r="B72" s="29">
        <v>60803</v>
      </c>
      <c r="C72" s="2" t="s">
        <v>547</v>
      </c>
      <c r="D72" s="2" t="s">
        <v>558</v>
      </c>
      <c r="E72" s="2" t="s">
        <v>559</v>
      </c>
      <c r="F72" s="9">
        <v>42848</v>
      </c>
      <c r="G72" s="39">
        <v>42849.957415983794</v>
      </c>
      <c r="H72" t="s">
        <v>172</v>
      </c>
      <c r="I72" t="s">
        <v>173</v>
      </c>
      <c r="J72" t="s">
        <v>291</v>
      </c>
      <c r="K72" t="s">
        <v>107</v>
      </c>
      <c r="L72" s="29" t="s">
        <v>298</v>
      </c>
    </row>
    <row r="73" spans="1:14" x14ac:dyDescent="0.2">
      <c r="A73" s="2">
        <v>51</v>
      </c>
      <c r="B73" s="2">
        <v>60804</v>
      </c>
      <c r="C73" s="2" t="s">
        <v>547</v>
      </c>
      <c r="D73" s="2" t="s">
        <v>560</v>
      </c>
      <c r="E73" s="2" t="s">
        <v>561</v>
      </c>
      <c r="F73" s="9">
        <v>42848</v>
      </c>
      <c r="G73" s="39">
        <v>42848.82636590278</v>
      </c>
      <c r="H73" t="s">
        <v>81</v>
      </c>
      <c r="I73" t="s">
        <v>82</v>
      </c>
      <c r="J73" t="s">
        <v>291</v>
      </c>
      <c r="K73" t="s">
        <v>107</v>
      </c>
      <c r="L73" t="s">
        <v>411</v>
      </c>
      <c r="M73" t="s">
        <v>505</v>
      </c>
    </row>
    <row r="74" spans="1:14" x14ac:dyDescent="0.2">
      <c r="A74" s="2">
        <v>52</v>
      </c>
      <c r="B74" s="2">
        <v>60813</v>
      </c>
      <c r="C74" s="2" t="s">
        <v>547</v>
      </c>
      <c r="D74" s="2" t="s">
        <v>562</v>
      </c>
      <c r="E74" s="2" t="s">
        <v>563</v>
      </c>
      <c r="F74" s="9">
        <v>42848</v>
      </c>
      <c r="G74" s="39">
        <v>42848.795535763886</v>
      </c>
      <c r="H74" t="s">
        <v>45</v>
      </c>
      <c r="I74" t="s">
        <v>46</v>
      </c>
      <c r="J74" t="s">
        <v>246</v>
      </c>
      <c r="K74" t="s">
        <v>247</v>
      </c>
      <c r="L74" t="s">
        <v>344</v>
      </c>
      <c r="M74" t="s">
        <v>345</v>
      </c>
    </row>
    <row r="75" spans="1:14" x14ac:dyDescent="0.2">
      <c r="A75" s="2">
        <v>53</v>
      </c>
      <c r="B75" s="2">
        <v>60922</v>
      </c>
      <c r="C75" s="2" t="s">
        <v>564</v>
      </c>
      <c r="D75" s="2" t="s">
        <v>565</v>
      </c>
      <c r="E75" s="2" t="s">
        <v>566</v>
      </c>
      <c r="F75" s="9">
        <v>42848</v>
      </c>
      <c r="G75" s="39">
        <v>42848.854778715278</v>
      </c>
      <c r="H75" t="s">
        <v>106</v>
      </c>
      <c r="I75" t="s">
        <v>218</v>
      </c>
      <c r="J75" t="s">
        <v>222</v>
      </c>
      <c r="K75" t="s">
        <v>438</v>
      </c>
      <c r="L75" t="s">
        <v>202</v>
      </c>
      <c r="M75" t="s">
        <v>203</v>
      </c>
    </row>
    <row r="76" spans="1:14" x14ac:dyDescent="0.2">
      <c r="A76" s="2">
        <v>54</v>
      </c>
      <c r="B76" s="2">
        <v>60923</v>
      </c>
      <c r="C76" s="2" t="s">
        <v>564</v>
      </c>
      <c r="D76" s="2" t="s">
        <v>567</v>
      </c>
      <c r="E76" s="2" t="s">
        <v>568</v>
      </c>
      <c r="F76" s="9">
        <v>42848</v>
      </c>
      <c r="G76" s="39">
        <v>42849.992362268516</v>
      </c>
      <c r="H76" t="s">
        <v>1</v>
      </c>
      <c r="I76" t="s">
        <v>107</v>
      </c>
      <c r="J76" t="s">
        <v>398</v>
      </c>
      <c r="K76" t="s">
        <v>399</v>
      </c>
      <c r="L76" t="s">
        <v>258</v>
      </c>
      <c r="M76" t="s">
        <v>259</v>
      </c>
    </row>
    <row r="77" spans="1:14" x14ac:dyDescent="0.2">
      <c r="A77" s="2">
        <v>55</v>
      </c>
      <c r="B77" s="29">
        <v>60924</v>
      </c>
      <c r="C77" s="2" t="s">
        <v>564</v>
      </c>
      <c r="D77" s="2" t="s">
        <v>569</v>
      </c>
      <c r="E77" s="2" t="s">
        <v>570</v>
      </c>
      <c r="F77" s="9">
        <v>42848</v>
      </c>
      <c r="G77" s="39">
        <v>42849.588363541669</v>
      </c>
      <c r="H77" t="s">
        <v>13</v>
      </c>
      <c r="I77" t="s">
        <v>14</v>
      </c>
      <c r="J77" t="s">
        <v>138</v>
      </c>
      <c r="K77" t="s">
        <v>107</v>
      </c>
      <c r="L77" s="29" t="s">
        <v>298</v>
      </c>
    </row>
    <row r="78" spans="1:14" x14ac:dyDescent="0.2">
      <c r="A78" s="2">
        <v>56</v>
      </c>
      <c r="B78" s="29">
        <v>60925</v>
      </c>
      <c r="C78" s="2" t="s">
        <v>564</v>
      </c>
      <c r="D78" s="2" t="s">
        <v>571</v>
      </c>
      <c r="E78" s="2" t="s">
        <v>572</v>
      </c>
      <c r="F78" s="9">
        <v>42848</v>
      </c>
      <c r="G78" s="39">
        <v>42848.749763645836</v>
      </c>
      <c r="H78" t="s">
        <v>58</v>
      </c>
      <c r="I78" t="s">
        <v>59</v>
      </c>
      <c r="J78" s="29" t="s">
        <v>298</v>
      </c>
      <c r="L78" s="29" t="s">
        <v>298</v>
      </c>
    </row>
    <row r="79" spans="1:14" x14ac:dyDescent="0.2">
      <c r="A79" s="2">
        <v>57</v>
      </c>
      <c r="B79" s="2">
        <v>60926</v>
      </c>
      <c r="C79" s="2" t="s">
        <v>564</v>
      </c>
      <c r="D79" s="2" t="s">
        <v>573</v>
      </c>
      <c r="E79" s="2" t="s">
        <v>574</v>
      </c>
      <c r="F79" s="9">
        <v>42848</v>
      </c>
      <c r="G79" s="39">
        <v>42851.489709027781</v>
      </c>
      <c r="H79" t="s">
        <v>57</v>
      </c>
      <c r="I79" t="s">
        <v>187</v>
      </c>
      <c r="J79" t="s">
        <v>202</v>
      </c>
      <c r="K79" t="s">
        <v>203</v>
      </c>
      <c r="L79" t="s">
        <v>159</v>
      </c>
      <c r="M79" t="s">
        <v>160</v>
      </c>
    </row>
    <row r="80" spans="1:14" x14ac:dyDescent="0.2">
      <c r="A80" s="2">
        <v>58</v>
      </c>
      <c r="B80" s="2">
        <v>60927</v>
      </c>
      <c r="C80" s="2" t="s">
        <v>564</v>
      </c>
      <c r="D80" s="2" t="s">
        <v>575</v>
      </c>
      <c r="E80" s="2" t="s">
        <v>576</v>
      </c>
      <c r="F80" s="9">
        <v>42848</v>
      </c>
      <c r="G80" s="39">
        <v>42849.634661932869</v>
      </c>
      <c r="H80" t="s">
        <v>30</v>
      </c>
      <c r="I80" t="s">
        <v>85</v>
      </c>
      <c r="J80" t="s">
        <v>159</v>
      </c>
      <c r="K80" t="s">
        <v>160</v>
      </c>
      <c r="N80" t="s">
        <v>591</v>
      </c>
    </row>
    <row r="81" spans="1:13" x14ac:dyDescent="0.2">
      <c r="A81" s="2">
        <v>59</v>
      </c>
      <c r="B81" s="2">
        <v>60928</v>
      </c>
      <c r="C81" s="2" t="s">
        <v>564</v>
      </c>
      <c r="D81" s="2" t="s">
        <v>577</v>
      </c>
      <c r="E81" s="2" t="s">
        <v>578</v>
      </c>
      <c r="F81" s="9">
        <v>42848</v>
      </c>
      <c r="G81" s="39">
        <v>42849.593053923614</v>
      </c>
      <c r="H81" s="2" t="s">
        <v>13</v>
      </c>
      <c r="I81" t="s">
        <v>14</v>
      </c>
      <c r="J81" t="s">
        <v>223</v>
      </c>
      <c r="K81" t="s">
        <v>224</v>
      </c>
      <c r="L81" t="s">
        <v>473</v>
      </c>
      <c r="M81" t="s">
        <v>413</v>
      </c>
    </row>
    <row r="82" spans="1:13" x14ac:dyDescent="0.2">
      <c r="A82" s="2">
        <v>60</v>
      </c>
      <c r="B82" s="2">
        <v>60929</v>
      </c>
      <c r="C82" s="2" t="s">
        <v>564</v>
      </c>
      <c r="D82" s="2" t="s">
        <v>579</v>
      </c>
      <c r="E82" s="2" t="s">
        <v>580</v>
      </c>
      <c r="F82" s="9">
        <v>42848</v>
      </c>
      <c r="G82" s="39">
        <v>42849.41777753472</v>
      </c>
      <c r="H82" s="2" t="s">
        <v>78</v>
      </c>
      <c r="I82" t="s">
        <v>79</v>
      </c>
      <c r="J82" t="s">
        <v>0</v>
      </c>
      <c r="K82" t="s">
        <v>181</v>
      </c>
      <c r="L82" t="s">
        <v>307</v>
      </c>
      <c r="M82" t="s">
        <v>82</v>
      </c>
    </row>
    <row r="83" spans="1:13" x14ac:dyDescent="0.2">
      <c r="A83" s="2">
        <v>61</v>
      </c>
      <c r="B83" s="29">
        <v>60930</v>
      </c>
      <c r="C83" s="2" t="s">
        <v>564</v>
      </c>
      <c r="D83" s="2" t="s">
        <v>581</v>
      </c>
      <c r="E83" s="2" t="s">
        <v>582</v>
      </c>
      <c r="F83" s="9">
        <v>42848</v>
      </c>
      <c r="G83" s="39">
        <v>42849.111084780096</v>
      </c>
      <c r="H83" s="2" t="s">
        <v>91</v>
      </c>
      <c r="I83" t="s">
        <v>92</v>
      </c>
      <c r="J83" t="s">
        <v>222</v>
      </c>
      <c r="K83" t="s">
        <v>438</v>
      </c>
      <c r="L83" s="29" t="s">
        <v>298</v>
      </c>
    </row>
    <row r="84" spans="1:13" x14ac:dyDescent="0.2">
      <c r="A84" s="2">
        <v>62</v>
      </c>
      <c r="B84" s="29">
        <v>60931</v>
      </c>
      <c r="C84" s="2" t="s">
        <v>564</v>
      </c>
      <c r="D84" s="2" t="s">
        <v>583</v>
      </c>
      <c r="E84" s="2" t="s">
        <v>584</v>
      </c>
      <c r="F84" s="9">
        <v>42848</v>
      </c>
      <c r="G84" s="39">
        <v>42851.490948368053</v>
      </c>
      <c r="H84" s="2" t="s">
        <v>57</v>
      </c>
      <c r="I84" t="s">
        <v>187</v>
      </c>
      <c r="J84" s="29" t="s">
        <v>298</v>
      </c>
      <c r="L84" s="29" t="s">
        <v>298</v>
      </c>
    </row>
    <row r="85" spans="1:13" x14ac:dyDescent="0.2">
      <c r="A85" s="2">
        <v>63</v>
      </c>
      <c r="B85" s="2">
        <v>60932</v>
      </c>
      <c r="C85" s="2" t="s">
        <v>564</v>
      </c>
      <c r="D85" s="2" t="s">
        <v>585</v>
      </c>
      <c r="E85" s="2" t="s">
        <v>586</v>
      </c>
      <c r="F85" s="9">
        <v>42848</v>
      </c>
      <c r="G85" s="39">
        <v>42849.867461284724</v>
      </c>
      <c r="H85" s="2" t="s">
        <v>0</v>
      </c>
      <c r="I85" t="s">
        <v>44</v>
      </c>
      <c r="J85" t="s">
        <v>98</v>
      </c>
      <c r="K85" t="s">
        <v>412</v>
      </c>
      <c r="L85" t="s">
        <v>28</v>
      </c>
      <c r="M85" t="s">
        <v>355</v>
      </c>
    </row>
    <row r="86" spans="1:13" x14ac:dyDescent="0.2">
      <c r="A86" s="2">
        <v>64</v>
      </c>
      <c r="B86" s="2">
        <v>60933</v>
      </c>
      <c r="C86" s="2" t="s">
        <v>564</v>
      </c>
      <c r="D86" s="2" t="s">
        <v>587</v>
      </c>
      <c r="E86" s="2" t="s">
        <v>588</v>
      </c>
      <c r="F86" s="9">
        <v>42848</v>
      </c>
      <c r="G86" s="39">
        <v>42849.132020763886</v>
      </c>
      <c r="H86" s="2" t="s">
        <v>91</v>
      </c>
      <c r="I86" t="s">
        <v>92</v>
      </c>
      <c r="J86" t="s">
        <v>1</v>
      </c>
      <c r="K86" t="s">
        <v>107</v>
      </c>
      <c r="L86" t="s">
        <v>222</v>
      </c>
      <c r="M86" t="s">
        <v>438</v>
      </c>
    </row>
    <row r="87" spans="1:13" x14ac:dyDescent="0.2">
      <c r="A87" s="2" t="s">
        <v>589</v>
      </c>
      <c r="B87" s="2"/>
      <c r="C87" s="2"/>
      <c r="D87" s="2"/>
      <c r="E87" s="2"/>
      <c r="F87" s="2"/>
      <c r="G87" s="2"/>
      <c r="H87" s="2"/>
    </row>
    <row r="88" spans="1:13" x14ac:dyDescent="0.2">
      <c r="A88" s="2"/>
      <c r="B88" s="2"/>
      <c r="C88" s="2"/>
      <c r="D88" s="2"/>
      <c r="E88" s="2"/>
      <c r="F88" s="2"/>
      <c r="G88" s="2"/>
      <c r="H88" s="2"/>
    </row>
    <row r="89" spans="1:13" x14ac:dyDescent="0.2">
      <c r="A89" s="2"/>
      <c r="B89" s="2"/>
      <c r="C89" s="2"/>
      <c r="D89" s="2"/>
      <c r="E89" s="2"/>
      <c r="F89" s="2"/>
      <c r="G89" s="2"/>
      <c r="H89" s="2"/>
    </row>
    <row r="90" spans="1:13" x14ac:dyDescent="0.2">
      <c r="A90" s="2"/>
      <c r="B90" s="2"/>
      <c r="C90" s="2"/>
      <c r="D90" s="2"/>
      <c r="E90" s="2"/>
      <c r="F90" s="2"/>
      <c r="G90" s="2"/>
      <c r="H90" s="2"/>
    </row>
    <row r="91" spans="1:13" x14ac:dyDescent="0.2">
      <c r="A91" s="2"/>
      <c r="B91" s="2"/>
      <c r="C91" s="2"/>
      <c r="D91" s="2"/>
      <c r="E91" s="2"/>
      <c r="F91" s="2"/>
      <c r="G91" s="2"/>
      <c r="H91" s="2"/>
    </row>
    <row r="92" spans="1:13" x14ac:dyDescent="0.2">
      <c r="A92" s="2"/>
      <c r="B92" s="2"/>
      <c r="C92" s="2"/>
      <c r="D92" s="2"/>
      <c r="E92" s="2"/>
      <c r="F92" s="2"/>
      <c r="G92" s="2"/>
      <c r="H92" s="2"/>
    </row>
    <row r="93" spans="1:13" x14ac:dyDescent="0.2">
      <c r="A93" s="2"/>
      <c r="B93" s="2"/>
      <c r="C93" s="2"/>
      <c r="D93" s="2"/>
      <c r="E93" s="2"/>
      <c r="F93" s="2"/>
      <c r="G93" s="2"/>
      <c r="H93" s="2"/>
    </row>
    <row r="94" spans="1:13" x14ac:dyDescent="0.2">
      <c r="A94" s="2"/>
      <c r="B94" s="2"/>
      <c r="C94" s="2"/>
      <c r="D94" s="2"/>
      <c r="E94" s="2"/>
      <c r="F94" s="2"/>
      <c r="G94" s="2"/>
      <c r="H94" s="2"/>
    </row>
    <row r="95" spans="1:13" x14ac:dyDescent="0.2">
      <c r="A95" s="2"/>
      <c r="B95" s="2"/>
      <c r="C95" s="2"/>
      <c r="D95" s="2"/>
      <c r="E95" s="2"/>
      <c r="F95" s="2"/>
      <c r="G95" s="2"/>
      <c r="H95" s="2"/>
    </row>
    <row r="96" spans="1:13" x14ac:dyDescent="0.2">
      <c r="A96" s="2"/>
      <c r="B96" s="2"/>
      <c r="C96" s="2"/>
      <c r="D96" s="2"/>
      <c r="E96" s="2"/>
      <c r="F96" s="2"/>
      <c r="G96" s="2"/>
      <c r="H96" s="2"/>
    </row>
    <row r="97" spans="1:9" x14ac:dyDescent="0.2">
      <c r="A97" s="2"/>
      <c r="B97" s="2"/>
      <c r="C97" s="2"/>
      <c r="D97" s="2"/>
      <c r="E97" s="2"/>
      <c r="F97" s="2"/>
      <c r="G97" s="2"/>
      <c r="H97" s="2"/>
    </row>
    <row r="98" spans="1:9" x14ac:dyDescent="0.2">
      <c r="A98" s="2"/>
      <c r="B98" s="2"/>
      <c r="C98" s="2"/>
      <c r="D98" s="2"/>
      <c r="E98" s="2"/>
      <c r="F98" s="2"/>
      <c r="G98" s="2"/>
      <c r="H98" s="2"/>
    </row>
    <row r="99" spans="1:9" x14ac:dyDescent="0.2">
      <c r="A99" s="2"/>
      <c r="B99" s="2"/>
      <c r="C99" s="2"/>
      <c r="D99" s="2"/>
      <c r="E99" s="2"/>
      <c r="F99" s="2"/>
      <c r="G99" s="2"/>
      <c r="H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G7" sqref="G7:I70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8" t="s">
        <v>110</v>
      </c>
      <c r="B1" s="48"/>
      <c r="C1" s="48"/>
      <c r="D1" s="49" t="s">
        <v>189</v>
      </c>
      <c r="E1" s="49"/>
      <c r="F1" s="16"/>
      <c r="G1" s="16"/>
      <c r="H1" s="49" t="s">
        <v>190</v>
      </c>
      <c r="I1" s="49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60525</v>
      </c>
      <c r="B2" s="2" t="s">
        <v>91</v>
      </c>
      <c r="C2" s="2" t="s">
        <v>92</v>
      </c>
      <c r="D2" s="2">
        <v>60525</v>
      </c>
      <c r="E2" t="s">
        <v>246</v>
      </c>
      <c r="F2" t="s">
        <v>247</v>
      </c>
      <c r="G2" s="2">
        <v>60525</v>
      </c>
      <c r="H2" t="s">
        <v>322</v>
      </c>
      <c r="I2" t="s">
        <v>323</v>
      </c>
      <c r="J2" s="2"/>
      <c r="K2" s="2"/>
      <c r="L2" s="2"/>
      <c r="M2" s="2"/>
      <c r="N2" s="2"/>
      <c r="O2">
        <f t="shared" ref="O2:O33" si="0">SUM(K2:N2)</f>
        <v>0</v>
      </c>
    </row>
    <row r="3" spans="1:15" x14ac:dyDescent="0.2">
      <c r="A3" s="2">
        <v>60078</v>
      </c>
      <c r="B3" s="2" t="s">
        <v>352</v>
      </c>
      <c r="C3" s="2" t="s">
        <v>353</v>
      </c>
      <c r="D3" s="2">
        <v>60078</v>
      </c>
      <c r="E3" t="s">
        <v>389</v>
      </c>
      <c r="F3" t="s">
        <v>276</v>
      </c>
      <c r="G3" s="2">
        <v>60078</v>
      </c>
      <c r="H3" t="s">
        <v>43</v>
      </c>
      <c r="I3" t="s">
        <v>72</v>
      </c>
      <c r="J3" s="2"/>
      <c r="K3" s="2"/>
      <c r="L3" s="2"/>
      <c r="M3" s="2"/>
      <c r="N3" s="2"/>
      <c r="O3">
        <f t="shared" si="0"/>
        <v>0</v>
      </c>
    </row>
    <row r="4" spans="1:15" x14ac:dyDescent="0.2">
      <c r="A4" s="2">
        <v>60364</v>
      </c>
      <c r="B4" s="2" t="s">
        <v>362</v>
      </c>
      <c r="C4" s="2" t="s">
        <v>363</v>
      </c>
      <c r="D4" s="2">
        <v>60364</v>
      </c>
      <c r="E4" t="s">
        <v>453</v>
      </c>
      <c r="F4" t="s">
        <v>263</v>
      </c>
      <c r="G4" s="2">
        <v>60364</v>
      </c>
      <c r="H4" s="29" t="s">
        <v>298</v>
      </c>
      <c r="J4" s="2"/>
      <c r="K4" s="2"/>
      <c r="L4" s="2"/>
      <c r="M4" s="2"/>
      <c r="N4" s="2"/>
      <c r="O4">
        <f t="shared" si="0"/>
        <v>0</v>
      </c>
    </row>
    <row r="5" spans="1:15" x14ac:dyDescent="0.2">
      <c r="A5" s="2">
        <v>60077</v>
      </c>
      <c r="B5" s="2" t="s">
        <v>27</v>
      </c>
      <c r="C5" s="2" t="s">
        <v>30</v>
      </c>
      <c r="D5" s="2">
        <v>60077</v>
      </c>
      <c r="E5" t="s">
        <v>246</v>
      </c>
      <c r="F5" t="s">
        <v>247</v>
      </c>
      <c r="G5" s="2">
        <v>60077</v>
      </c>
      <c r="H5" t="s">
        <v>453</v>
      </c>
      <c r="I5" t="s">
        <v>263</v>
      </c>
      <c r="J5" s="2"/>
      <c r="K5" s="2"/>
      <c r="L5" s="2"/>
      <c r="M5" s="2"/>
      <c r="N5" s="2"/>
      <c r="O5">
        <f t="shared" si="0"/>
        <v>0</v>
      </c>
    </row>
    <row r="6" spans="1:15" x14ac:dyDescent="0.2">
      <c r="A6" s="2"/>
      <c r="B6" s="2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>
        <f t="shared" si="0"/>
        <v>0</v>
      </c>
    </row>
    <row r="7" spans="1:15" x14ac:dyDescent="0.2">
      <c r="A7" s="2">
        <v>60048</v>
      </c>
      <c r="B7" s="2" t="s">
        <v>7</v>
      </c>
      <c r="C7" s="2" t="s">
        <v>8</v>
      </c>
      <c r="D7" s="2">
        <v>60048</v>
      </c>
      <c r="G7" s="2">
        <v>60048</v>
      </c>
      <c r="J7" s="2">
        <v>1</v>
      </c>
      <c r="K7" s="2"/>
      <c r="L7" s="2"/>
      <c r="M7" s="2"/>
      <c r="N7" s="2"/>
      <c r="O7">
        <f t="shared" si="0"/>
        <v>0</v>
      </c>
    </row>
    <row r="8" spans="1:15" x14ac:dyDescent="0.2">
      <c r="A8" s="2">
        <v>60049</v>
      </c>
      <c r="B8" s="2" t="s">
        <v>3</v>
      </c>
      <c r="C8" s="2" t="s">
        <v>4</v>
      </c>
      <c r="D8" s="2">
        <v>60049</v>
      </c>
      <c r="E8" t="s">
        <v>138</v>
      </c>
      <c r="F8" t="s">
        <v>94</v>
      </c>
      <c r="G8" s="2">
        <v>60049</v>
      </c>
      <c r="H8" t="s">
        <v>409</v>
      </c>
      <c r="I8" t="s">
        <v>269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2">
        <v>60050</v>
      </c>
      <c r="B9" s="2" t="s">
        <v>20</v>
      </c>
      <c r="C9" s="2" t="s">
        <v>21</v>
      </c>
      <c r="D9" s="2">
        <v>60050</v>
      </c>
      <c r="E9" s="2" t="s">
        <v>0</v>
      </c>
      <c r="F9" s="2" t="s">
        <v>228</v>
      </c>
      <c r="G9" s="2">
        <v>60050</v>
      </c>
      <c r="H9" s="2" t="s">
        <v>57</v>
      </c>
      <c r="I9" s="2" t="s">
        <v>97</v>
      </c>
      <c r="J9" s="2">
        <v>1</v>
      </c>
      <c r="K9" s="2">
        <v>1</v>
      </c>
      <c r="L9" s="2">
        <v>1</v>
      </c>
      <c r="M9" s="2"/>
      <c r="N9" s="2"/>
      <c r="O9">
        <f t="shared" si="0"/>
        <v>2</v>
      </c>
    </row>
    <row r="10" spans="1:15" x14ac:dyDescent="0.2">
      <c r="A10" s="2">
        <v>60051</v>
      </c>
      <c r="B10" s="2" t="s">
        <v>61</v>
      </c>
      <c r="C10" s="2" t="s">
        <v>62</v>
      </c>
      <c r="D10" s="2">
        <v>60051</v>
      </c>
      <c r="E10" t="s">
        <v>3</v>
      </c>
      <c r="F10" t="s">
        <v>4</v>
      </c>
      <c r="G10" s="2">
        <v>60051</v>
      </c>
      <c r="H10" t="s">
        <v>0</v>
      </c>
      <c r="I10" t="s">
        <v>44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</row>
    <row r="11" spans="1:15" x14ac:dyDescent="0.2">
      <c r="A11" s="2">
        <v>60052</v>
      </c>
      <c r="B11" s="2" t="s">
        <v>58</v>
      </c>
      <c r="C11" s="2" t="s">
        <v>59</v>
      </c>
      <c r="D11" s="2">
        <v>60052</v>
      </c>
      <c r="E11" t="s">
        <v>417</v>
      </c>
      <c r="F11" t="s">
        <v>418</v>
      </c>
      <c r="G11" s="2">
        <v>60052</v>
      </c>
      <c r="H11" t="s">
        <v>138</v>
      </c>
      <c r="I11" t="s">
        <v>94</v>
      </c>
      <c r="J11" s="2">
        <v>1</v>
      </c>
      <c r="K11" s="2">
        <v>1</v>
      </c>
      <c r="L11" s="2">
        <v>1</v>
      </c>
      <c r="M11" s="2"/>
      <c r="N11" s="2"/>
      <c r="O11">
        <f t="shared" si="0"/>
        <v>2</v>
      </c>
    </row>
    <row r="12" spans="1:15" x14ac:dyDescent="0.2">
      <c r="A12" s="2">
        <v>60053</v>
      </c>
      <c r="B12" s="2" t="s">
        <v>57</v>
      </c>
      <c r="C12" s="2" t="s">
        <v>97</v>
      </c>
      <c r="D12" s="2">
        <v>60053</v>
      </c>
      <c r="E12" t="s">
        <v>43</v>
      </c>
      <c r="F12" t="s">
        <v>72</v>
      </c>
      <c r="G12" s="2">
        <v>60053</v>
      </c>
      <c r="H12" t="s">
        <v>465</v>
      </c>
      <c r="I12" t="s">
        <v>196</v>
      </c>
      <c r="J12" s="2">
        <v>1</v>
      </c>
      <c r="K12" s="2">
        <v>1</v>
      </c>
      <c r="L12" s="2">
        <v>1</v>
      </c>
      <c r="M12" s="2"/>
      <c r="N12" s="2"/>
      <c r="O12">
        <f t="shared" si="0"/>
        <v>2</v>
      </c>
    </row>
    <row r="13" spans="1:15" x14ac:dyDescent="0.2">
      <c r="A13" s="2">
        <v>60054</v>
      </c>
      <c r="B13" s="2" t="s">
        <v>417</v>
      </c>
      <c r="C13" s="2" t="s">
        <v>418</v>
      </c>
      <c r="D13" s="2">
        <v>60054</v>
      </c>
      <c r="E13" t="s">
        <v>20</v>
      </c>
      <c r="F13" t="s">
        <v>21</v>
      </c>
      <c r="G13" s="2">
        <v>60054</v>
      </c>
      <c r="H13" t="s">
        <v>384</v>
      </c>
      <c r="I13" t="s">
        <v>383</v>
      </c>
      <c r="J13" s="2">
        <v>1</v>
      </c>
      <c r="K13" s="2">
        <v>1</v>
      </c>
      <c r="L13" s="2">
        <v>1</v>
      </c>
      <c r="M13" s="2"/>
      <c r="N13" s="2"/>
      <c r="O13">
        <f t="shared" si="0"/>
        <v>2</v>
      </c>
    </row>
    <row r="14" spans="1:15" x14ac:dyDescent="0.2">
      <c r="A14" s="2">
        <v>60075</v>
      </c>
      <c r="B14" s="2" t="s">
        <v>384</v>
      </c>
      <c r="C14" s="2" t="s">
        <v>383</v>
      </c>
      <c r="D14" s="2">
        <v>60075</v>
      </c>
      <c r="E14" t="s">
        <v>7</v>
      </c>
      <c r="F14" t="s">
        <v>8</v>
      </c>
      <c r="G14" s="2">
        <v>60075</v>
      </c>
      <c r="H14" t="s">
        <v>382</v>
      </c>
      <c r="I14" t="s">
        <v>383</v>
      </c>
      <c r="J14" s="2">
        <v>1</v>
      </c>
      <c r="K14" s="2">
        <v>1</v>
      </c>
      <c r="L14" s="2">
        <v>1</v>
      </c>
      <c r="M14" s="2"/>
      <c r="N14" s="2"/>
      <c r="O14">
        <f t="shared" si="0"/>
        <v>2</v>
      </c>
    </row>
    <row r="15" spans="1:15" x14ac:dyDescent="0.2">
      <c r="A15" s="2">
        <v>60166</v>
      </c>
      <c r="B15" s="2" t="s">
        <v>0</v>
      </c>
      <c r="C15" s="2" t="s">
        <v>44</v>
      </c>
      <c r="D15" s="2">
        <v>60166</v>
      </c>
      <c r="E15" t="s">
        <v>138</v>
      </c>
      <c r="F15" t="s">
        <v>367</v>
      </c>
      <c r="G15" s="2">
        <v>60166</v>
      </c>
      <c r="H15" t="s">
        <v>473</v>
      </c>
      <c r="I15" t="s">
        <v>413</v>
      </c>
      <c r="J15" s="2">
        <v>1</v>
      </c>
      <c r="K15" s="2">
        <v>1</v>
      </c>
      <c r="L15" s="2">
        <v>1</v>
      </c>
      <c r="M15" s="2"/>
      <c r="N15" s="2"/>
      <c r="O15">
        <f t="shared" si="0"/>
        <v>2</v>
      </c>
    </row>
    <row r="16" spans="1:15" x14ac:dyDescent="0.2">
      <c r="A16" s="2">
        <v>60167</v>
      </c>
      <c r="B16" s="2" t="s">
        <v>172</v>
      </c>
      <c r="C16" s="2" t="s">
        <v>173</v>
      </c>
      <c r="D16" s="2">
        <v>60167</v>
      </c>
      <c r="E16" t="s">
        <v>0</v>
      </c>
      <c r="F16" t="s">
        <v>228</v>
      </c>
      <c r="G16" s="2">
        <v>60167</v>
      </c>
      <c r="H16" t="s">
        <v>417</v>
      </c>
      <c r="I16" t="s">
        <v>418</v>
      </c>
      <c r="J16" s="2">
        <v>1</v>
      </c>
      <c r="K16" s="2">
        <v>1</v>
      </c>
      <c r="L16" s="2">
        <v>1</v>
      </c>
      <c r="M16" s="2"/>
      <c r="N16" s="2"/>
      <c r="O16">
        <f t="shared" si="0"/>
        <v>2</v>
      </c>
    </row>
    <row r="17" spans="1:15" x14ac:dyDescent="0.2">
      <c r="A17" s="2">
        <v>60168</v>
      </c>
      <c r="B17" s="2" t="s">
        <v>322</v>
      </c>
      <c r="C17" s="2" t="s">
        <v>323</v>
      </c>
      <c r="D17" s="2">
        <v>60168</v>
      </c>
      <c r="E17" t="s">
        <v>431</v>
      </c>
      <c r="F17" t="s">
        <v>432</v>
      </c>
      <c r="G17" s="2">
        <v>60168</v>
      </c>
      <c r="H17" t="s">
        <v>478</v>
      </c>
      <c r="I17" t="s">
        <v>343</v>
      </c>
      <c r="J17" s="2">
        <v>1</v>
      </c>
      <c r="K17" s="2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2">
        <v>60169</v>
      </c>
      <c r="B18" s="2" t="s">
        <v>138</v>
      </c>
      <c r="C18" s="2" t="s">
        <v>94</v>
      </c>
      <c r="D18" s="2">
        <v>60169</v>
      </c>
      <c r="E18" t="s">
        <v>138</v>
      </c>
      <c r="F18" t="s">
        <v>367</v>
      </c>
      <c r="G18" s="2">
        <v>60169</v>
      </c>
      <c r="H18" t="s">
        <v>409</v>
      </c>
      <c r="I18" t="s">
        <v>269</v>
      </c>
      <c r="J18" s="2">
        <v>1</v>
      </c>
      <c r="K18" s="2">
        <v>1</v>
      </c>
      <c r="L18" s="2">
        <v>1</v>
      </c>
      <c r="M18" s="2"/>
      <c r="N18" s="2"/>
      <c r="O18">
        <f t="shared" si="0"/>
        <v>2</v>
      </c>
    </row>
    <row r="19" spans="1:15" x14ac:dyDescent="0.2">
      <c r="A19" s="2">
        <v>60170</v>
      </c>
      <c r="B19" s="2"/>
      <c r="C19" s="2"/>
      <c r="D19" s="2">
        <v>60170</v>
      </c>
      <c r="G19" s="2">
        <v>60170</v>
      </c>
      <c r="J19" s="2"/>
      <c r="K19" s="2"/>
      <c r="L19" s="2"/>
      <c r="M19" s="2"/>
      <c r="N19" s="2"/>
      <c r="O19">
        <f t="shared" si="0"/>
        <v>0</v>
      </c>
    </row>
    <row r="20" spans="1:15" x14ac:dyDescent="0.2">
      <c r="A20" s="2">
        <v>60171</v>
      </c>
      <c r="B20" s="2" t="s">
        <v>43</v>
      </c>
      <c r="C20" s="2" t="s">
        <v>72</v>
      </c>
      <c r="D20" s="2">
        <v>60171</v>
      </c>
      <c r="E20" t="s">
        <v>431</v>
      </c>
      <c r="F20" t="s">
        <v>432</v>
      </c>
      <c r="G20" s="2">
        <v>60171</v>
      </c>
      <c r="H20" t="s">
        <v>478</v>
      </c>
      <c r="I20" t="s">
        <v>343</v>
      </c>
      <c r="J20" s="2">
        <v>1</v>
      </c>
      <c r="K20" s="2">
        <v>1</v>
      </c>
      <c r="L20" s="2">
        <v>1</v>
      </c>
      <c r="M20" s="2"/>
      <c r="N20" s="2"/>
      <c r="O20">
        <f t="shared" si="0"/>
        <v>2</v>
      </c>
    </row>
    <row r="21" spans="1:15" x14ac:dyDescent="0.2">
      <c r="A21" s="2">
        <v>60172</v>
      </c>
      <c r="B21" s="2" t="s">
        <v>389</v>
      </c>
      <c r="C21" s="2" t="s">
        <v>276</v>
      </c>
      <c r="D21" s="2">
        <v>60172</v>
      </c>
      <c r="E21" t="s">
        <v>409</v>
      </c>
      <c r="F21" t="s">
        <v>269</v>
      </c>
      <c r="G21" s="2">
        <v>60172</v>
      </c>
      <c r="H21" t="s">
        <v>473</v>
      </c>
      <c r="I21" t="s">
        <v>413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2">
        <v>60173</v>
      </c>
      <c r="B22" s="2" t="s">
        <v>382</v>
      </c>
      <c r="C22" s="2" t="s">
        <v>383</v>
      </c>
      <c r="D22" s="2">
        <v>60173</v>
      </c>
      <c r="E22" s="2" t="s">
        <v>384</v>
      </c>
      <c r="F22" s="2" t="s">
        <v>383</v>
      </c>
      <c r="G22" s="2">
        <v>60173</v>
      </c>
      <c r="H22" s="2" t="s">
        <v>225</v>
      </c>
      <c r="I22" s="2" t="s">
        <v>143</v>
      </c>
      <c r="J22" s="2">
        <v>1</v>
      </c>
      <c r="K22" s="2">
        <v>1</v>
      </c>
      <c r="L22" s="2">
        <v>1</v>
      </c>
      <c r="M22" s="2"/>
      <c r="N22" s="2"/>
      <c r="O22">
        <f t="shared" si="0"/>
        <v>2</v>
      </c>
    </row>
    <row r="23" spans="1:15" x14ac:dyDescent="0.2">
      <c r="A23" s="2">
        <v>60174</v>
      </c>
      <c r="B23" s="2" t="s">
        <v>80</v>
      </c>
      <c r="C23" s="2" t="s">
        <v>154</v>
      </c>
      <c r="D23" s="2">
        <v>60174</v>
      </c>
      <c r="E23" t="s">
        <v>431</v>
      </c>
      <c r="F23" t="s">
        <v>432</v>
      </c>
      <c r="G23" s="2">
        <v>60174</v>
      </c>
      <c r="H23" t="s">
        <v>478</v>
      </c>
      <c r="I23" t="s">
        <v>343</v>
      </c>
      <c r="J23" s="2">
        <v>1</v>
      </c>
      <c r="K23" s="2">
        <v>1</v>
      </c>
      <c r="L23" s="2">
        <v>1</v>
      </c>
      <c r="M23" s="2"/>
      <c r="N23" s="2"/>
      <c r="O23">
        <f t="shared" si="0"/>
        <v>2</v>
      </c>
    </row>
    <row r="24" spans="1:15" x14ac:dyDescent="0.2">
      <c r="A24" s="2">
        <v>60175</v>
      </c>
      <c r="B24" s="2" t="s">
        <v>80</v>
      </c>
      <c r="C24" s="2" t="s">
        <v>154</v>
      </c>
      <c r="D24" s="2">
        <v>60175</v>
      </c>
      <c r="E24" t="s">
        <v>223</v>
      </c>
      <c r="F24" t="s">
        <v>224</v>
      </c>
      <c r="G24" s="2">
        <v>60175</v>
      </c>
      <c r="H24" t="s">
        <v>396</v>
      </c>
      <c r="I24" t="s">
        <v>394</v>
      </c>
      <c r="J24" s="2">
        <v>1</v>
      </c>
      <c r="K24" s="2">
        <v>1</v>
      </c>
      <c r="L24" s="2">
        <v>1</v>
      </c>
      <c r="M24" s="2"/>
      <c r="N24" s="2"/>
      <c r="O24">
        <f t="shared" si="0"/>
        <v>2</v>
      </c>
    </row>
    <row r="25" spans="1:15" x14ac:dyDescent="0.2">
      <c r="A25" s="2">
        <v>60176</v>
      </c>
      <c r="B25" s="2" t="s">
        <v>382</v>
      </c>
      <c r="C25" s="2" t="s">
        <v>383</v>
      </c>
      <c r="D25" s="2">
        <v>60176</v>
      </c>
      <c r="E25" s="2" t="s">
        <v>0</v>
      </c>
      <c r="F25" s="2" t="s">
        <v>44</v>
      </c>
      <c r="G25" s="2">
        <v>60176</v>
      </c>
      <c r="H25" s="2" t="s">
        <v>61</v>
      </c>
      <c r="I25" s="2" t="s">
        <v>62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2">
        <v>60193</v>
      </c>
      <c r="B26" s="2" t="s">
        <v>54</v>
      </c>
      <c r="C26" s="2" t="s">
        <v>304</v>
      </c>
      <c r="D26" s="2">
        <v>60193</v>
      </c>
      <c r="E26" t="s">
        <v>54</v>
      </c>
      <c r="F26" t="s">
        <v>497</v>
      </c>
      <c r="G26" s="2">
        <v>60193</v>
      </c>
      <c r="H26" t="s">
        <v>422</v>
      </c>
      <c r="I26" t="s">
        <v>271</v>
      </c>
      <c r="J26" s="2">
        <v>1</v>
      </c>
      <c r="K26" s="2">
        <v>1</v>
      </c>
      <c r="L26" s="2">
        <v>1</v>
      </c>
      <c r="M26" s="2"/>
      <c r="N26" s="2"/>
      <c r="O26">
        <f t="shared" si="0"/>
        <v>2</v>
      </c>
    </row>
    <row r="27" spans="1:15" x14ac:dyDescent="0.2">
      <c r="A27" s="2">
        <v>60348</v>
      </c>
      <c r="B27" s="2" t="s">
        <v>18</v>
      </c>
      <c r="C27" s="2" t="s">
        <v>52</v>
      </c>
      <c r="D27" s="2">
        <v>60348</v>
      </c>
      <c r="E27" t="s">
        <v>45</v>
      </c>
      <c r="F27" t="s">
        <v>361</v>
      </c>
      <c r="G27" s="2">
        <v>60348</v>
      </c>
      <c r="H27" t="s">
        <v>20</v>
      </c>
      <c r="I27" t="s">
        <v>381</v>
      </c>
      <c r="J27" s="2">
        <v>1</v>
      </c>
      <c r="K27" s="2">
        <v>1</v>
      </c>
      <c r="L27" s="2">
        <v>1</v>
      </c>
      <c r="M27" s="2"/>
      <c r="N27" s="2"/>
      <c r="O27">
        <f t="shared" si="0"/>
        <v>2</v>
      </c>
    </row>
    <row r="28" spans="1:15" x14ac:dyDescent="0.2">
      <c r="A28" s="2">
        <v>60349</v>
      </c>
      <c r="B28" s="2" t="s">
        <v>80</v>
      </c>
      <c r="C28" s="2" t="s">
        <v>154</v>
      </c>
      <c r="D28" s="2">
        <v>60349</v>
      </c>
      <c r="E28" t="s">
        <v>422</v>
      </c>
      <c r="F28" t="s">
        <v>271</v>
      </c>
      <c r="G28" s="2">
        <v>60349</v>
      </c>
      <c r="H28" t="s">
        <v>54</v>
      </c>
      <c r="I28" t="s">
        <v>497</v>
      </c>
      <c r="J28" s="2">
        <v>1</v>
      </c>
      <c r="K28" s="2">
        <v>1</v>
      </c>
      <c r="L28" s="2">
        <v>1</v>
      </c>
      <c r="M28" s="2"/>
      <c r="N28" s="2"/>
      <c r="O28">
        <f t="shared" si="0"/>
        <v>2</v>
      </c>
    </row>
    <row r="29" spans="1:15" x14ac:dyDescent="0.2">
      <c r="A29" s="2">
        <v>60350</v>
      </c>
      <c r="B29" s="2" t="s">
        <v>396</v>
      </c>
      <c r="C29" s="2" t="s">
        <v>394</v>
      </c>
      <c r="D29" s="2">
        <v>60350</v>
      </c>
      <c r="E29" t="s">
        <v>7</v>
      </c>
      <c r="F29" t="s">
        <v>8</v>
      </c>
      <c r="G29" s="2">
        <v>60350</v>
      </c>
      <c r="H29" s="29" t="s">
        <v>298</v>
      </c>
      <c r="J29" s="2">
        <v>1</v>
      </c>
      <c r="K29" s="2">
        <v>1</v>
      </c>
      <c r="L29" s="2"/>
      <c r="M29" s="2"/>
      <c r="N29" s="2">
        <v>1</v>
      </c>
      <c r="O29">
        <f t="shared" si="0"/>
        <v>2</v>
      </c>
    </row>
    <row r="30" spans="1:15" x14ac:dyDescent="0.2">
      <c r="A30" s="2">
        <v>60351</v>
      </c>
      <c r="B30" s="2" t="s">
        <v>396</v>
      </c>
      <c r="C30" s="2" t="s">
        <v>394</v>
      </c>
      <c r="D30" s="2">
        <v>60351</v>
      </c>
      <c r="E30" t="s">
        <v>18</v>
      </c>
      <c r="F30" t="s">
        <v>52</v>
      </c>
      <c r="G30" s="2">
        <v>60351</v>
      </c>
      <c r="H30" t="s">
        <v>411</v>
      </c>
      <c r="I30" t="s">
        <v>505</v>
      </c>
      <c r="J30" s="2">
        <v>1</v>
      </c>
      <c r="K30" s="2">
        <v>1</v>
      </c>
      <c r="L30" s="2">
        <v>1</v>
      </c>
      <c r="M30" s="2"/>
      <c r="N30" s="2"/>
      <c r="O30">
        <f t="shared" si="0"/>
        <v>2</v>
      </c>
    </row>
    <row r="31" spans="1:15" x14ac:dyDescent="0.2">
      <c r="A31" s="2">
        <v>60352</v>
      </c>
      <c r="B31" s="2" t="s">
        <v>80</v>
      </c>
      <c r="C31" s="2" t="s">
        <v>154</v>
      </c>
      <c r="D31" s="2">
        <v>60352</v>
      </c>
      <c r="E31" t="s">
        <v>54</v>
      </c>
      <c r="F31" t="s">
        <v>497</v>
      </c>
      <c r="G31" s="2">
        <v>60352</v>
      </c>
      <c r="H31" t="s">
        <v>422</v>
      </c>
      <c r="I31" t="s">
        <v>271</v>
      </c>
      <c r="J31" s="2">
        <v>1</v>
      </c>
      <c r="K31" s="2">
        <v>1</v>
      </c>
      <c r="L31" s="2">
        <v>1</v>
      </c>
      <c r="M31" s="2"/>
      <c r="N31" s="2"/>
      <c r="O31">
        <f t="shared" si="0"/>
        <v>2</v>
      </c>
    </row>
    <row r="32" spans="1:15" x14ac:dyDescent="0.2">
      <c r="A32" s="2">
        <v>60353</v>
      </c>
      <c r="B32" s="2" t="s">
        <v>322</v>
      </c>
      <c r="C32" s="2" t="s">
        <v>323</v>
      </c>
      <c r="D32" s="2">
        <v>60353</v>
      </c>
      <c r="E32" t="s">
        <v>225</v>
      </c>
      <c r="F32" t="s">
        <v>143</v>
      </c>
      <c r="G32" s="2">
        <v>60353</v>
      </c>
      <c r="H32" t="s">
        <v>229</v>
      </c>
      <c r="I32" t="s">
        <v>395</v>
      </c>
      <c r="J32" s="2">
        <v>1</v>
      </c>
      <c r="K32" s="2">
        <v>1</v>
      </c>
      <c r="L32" s="2">
        <v>1</v>
      </c>
      <c r="M32" s="2"/>
      <c r="N32" s="2"/>
      <c r="O32">
        <f t="shared" si="0"/>
        <v>2</v>
      </c>
    </row>
    <row r="33" spans="1:15" x14ac:dyDescent="0.2">
      <c r="A33" s="2">
        <v>60354</v>
      </c>
      <c r="B33" s="2" t="s">
        <v>223</v>
      </c>
      <c r="C33" s="2" t="s">
        <v>224</v>
      </c>
      <c r="D33" s="2">
        <v>60354</v>
      </c>
      <c r="E33" t="s">
        <v>229</v>
      </c>
      <c r="F33" t="s">
        <v>395</v>
      </c>
      <c r="G33" s="2">
        <v>60354</v>
      </c>
      <c r="H33" t="s">
        <v>169</v>
      </c>
      <c r="I33" t="s">
        <v>170</v>
      </c>
      <c r="J33" s="2">
        <v>1</v>
      </c>
      <c r="K33" s="2">
        <v>1</v>
      </c>
      <c r="L33" s="2">
        <v>1</v>
      </c>
      <c r="M33" s="2"/>
      <c r="N33" s="2"/>
      <c r="O33">
        <f t="shared" si="0"/>
        <v>2</v>
      </c>
    </row>
    <row r="34" spans="1:15" x14ac:dyDescent="0.2">
      <c r="A34" s="2">
        <v>60355</v>
      </c>
      <c r="B34" s="2" t="s">
        <v>54</v>
      </c>
      <c r="C34" s="2" t="s">
        <v>304</v>
      </c>
      <c r="D34" s="2">
        <v>60355</v>
      </c>
      <c r="E34" t="s">
        <v>54</v>
      </c>
      <c r="F34" t="s">
        <v>497</v>
      </c>
      <c r="G34" s="2">
        <v>60355</v>
      </c>
      <c r="H34" t="s">
        <v>422</v>
      </c>
      <c r="I34" t="s">
        <v>271</v>
      </c>
      <c r="J34" s="2">
        <v>1</v>
      </c>
      <c r="K34" s="2">
        <v>1</v>
      </c>
      <c r="L34" s="2">
        <v>1</v>
      </c>
      <c r="M34" s="2"/>
      <c r="N34" s="2"/>
      <c r="O34">
        <f t="shared" ref="O34:O65" si="1">SUM(K34:N34)</f>
        <v>2</v>
      </c>
    </row>
    <row r="35" spans="1:15" x14ac:dyDescent="0.2">
      <c r="A35" s="2">
        <v>60430</v>
      </c>
      <c r="B35" s="2" t="s">
        <v>78</v>
      </c>
      <c r="C35" s="2" t="s">
        <v>79</v>
      </c>
      <c r="D35" s="2">
        <v>60430</v>
      </c>
      <c r="E35" t="s">
        <v>28</v>
      </c>
      <c r="F35" t="s">
        <v>355</v>
      </c>
      <c r="G35" s="2">
        <v>60430</v>
      </c>
      <c r="H35" t="s">
        <v>98</v>
      </c>
      <c r="I35" t="s">
        <v>412</v>
      </c>
      <c r="J35" s="2">
        <v>1</v>
      </c>
      <c r="K35" s="2">
        <v>1</v>
      </c>
      <c r="L35" s="2">
        <v>1</v>
      </c>
      <c r="M35" s="2"/>
      <c r="N35" s="2"/>
      <c r="O35">
        <f t="shared" si="1"/>
        <v>2</v>
      </c>
    </row>
    <row r="36" spans="1:15" x14ac:dyDescent="0.2">
      <c r="A36" s="2">
        <v>60431</v>
      </c>
      <c r="B36" s="2" t="s">
        <v>45</v>
      </c>
      <c r="C36" s="2" t="s">
        <v>361</v>
      </c>
      <c r="D36" s="2">
        <v>60431</v>
      </c>
      <c r="E36" t="s">
        <v>81</v>
      </c>
      <c r="F36" t="s">
        <v>82</v>
      </c>
      <c r="G36" s="2">
        <v>60431</v>
      </c>
      <c r="H36" t="s">
        <v>417</v>
      </c>
      <c r="I36" t="s">
        <v>418</v>
      </c>
      <c r="J36" s="2">
        <v>1</v>
      </c>
      <c r="K36" s="2">
        <v>1</v>
      </c>
      <c r="L36" s="2">
        <v>1</v>
      </c>
      <c r="M36" s="2"/>
      <c r="N36" s="2"/>
      <c r="O36">
        <f t="shared" si="1"/>
        <v>2</v>
      </c>
    </row>
    <row r="37" spans="1:15" x14ac:dyDescent="0.2">
      <c r="A37" s="2">
        <v>60432</v>
      </c>
      <c r="B37" s="2" t="s">
        <v>13</v>
      </c>
      <c r="C37" s="2" t="s">
        <v>14</v>
      </c>
      <c r="D37" s="2">
        <v>60432</v>
      </c>
      <c r="E37" t="s">
        <v>45</v>
      </c>
      <c r="F37" t="s">
        <v>361</v>
      </c>
      <c r="G37" s="2">
        <v>60432</v>
      </c>
      <c r="H37" t="s">
        <v>307</v>
      </c>
      <c r="I37" t="s">
        <v>82</v>
      </c>
      <c r="J37" s="2">
        <v>1</v>
      </c>
      <c r="K37" s="2">
        <v>1</v>
      </c>
      <c r="L37" s="2">
        <v>1</v>
      </c>
      <c r="M37" s="2"/>
      <c r="N37" s="2"/>
      <c r="O37">
        <f t="shared" si="1"/>
        <v>2</v>
      </c>
    </row>
    <row r="38" spans="1:15" x14ac:dyDescent="0.2">
      <c r="A38" s="2">
        <v>60433</v>
      </c>
      <c r="B38" s="2" t="s">
        <v>78</v>
      </c>
      <c r="C38" s="2" t="s">
        <v>79</v>
      </c>
      <c r="D38" s="2">
        <v>60433</v>
      </c>
      <c r="E38" t="s">
        <v>138</v>
      </c>
      <c r="F38" t="s">
        <v>107</v>
      </c>
      <c r="G38" s="2">
        <v>60433</v>
      </c>
      <c r="H38" t="s">
        <v>307</v>
      </c>
      <c r="I38" t="s">
        <v>82</v>
      </c>
      <c r="J38" s="2">
        <v>1</v>
      </c>
      <c r="K38" s="2">
        <v>1</v>
      </c>
      <c r="L38" s="2">
        <v>1</v>
      </c>
      <c r="M38" s="2"/>
      <c r="N38" s="2"/>
      <c r="O38">
        <f t="shared" si="1"/>
        <v>2</v>
      </c>
    </row>
    <row r="39" spans="1:15" x14ac:dyDescent="0.2">
      <c r="A39" s="2">
        <v>60434</v>
      </c>
      <c r="B39" s="2" t="s">
        <v>13</v>
      </c>
      <c r="C39" s="2" t="s">
        <v>14</v>
      </c>
      <c r="D39" s="2">
        <v>60434</v>
      </c>
      <c r="E39" t="s">
        <v>419</v>
      </c>
      <c r="F39" t="s">
        <v>420</v>
      </c>
      <c r="G39" s="2">
        <v>60434</v>
      </c>
      <c r="H39" t="s">
        <v>53</v>
      </c>
      <c r="I39" t="s">
        <v>421</v>
      </c>
      <c r="J39" s="2">
        <v>1</v>
      </c>
      <c r="K39" s="2">
        <v>1</v>
      </c>
      <c r="L39" s="2">
        <v>1</v>
      </c>
      <c r="M39" s="2"/>
      <c r="N39" s="2"/>
      <c r="O39">
        <f t="shared" si="1"/>
        <v>2</v>
      </c>
    </row>
    <row r="40" spans="1:15" x14ac:dyDescent="0.2">
      <c r="A40" s="2">
        <v>60530</v>
      </c>
      <c r="B40" s="2" t="s">
        <v>106</v>
      </c>
      <c r="C40" s="2" t="s">
        <v>218</v>
      </c>
      <c r="D40" s="2">
        <v>60530</v>
      </c>
      <c r="E40" t="s">
        <v>433</v>
      </c>
      <c r="F40" t="s">
        <v>434</v>
      </c>
      <c r="G40" s="2">
        <v>60530</v>
      </c>
      <c r="H40" s="29" t="s">
        <v>298</v>
      </c>
      <c r="J40" s="2">
        <v>1</v>
      </c>
      <c r="K40" s="2">
        <v>1</v>
      </c>
      <c r="L40" s="2"/>
      <c r="M40" s="2"/>
      <c r="N40" s="2">
        <v>1</v>
      </c>
      <c r="O40">
        <f t="shared" si="1"/>
        <v>2</v>
      </c>
    </row>
    <row r="41" spans="1:15" x14ac:dyDescent="0.2">
      <c r="A41" s="2">
        <v>60531</v>
      </c>
      <c r="B41" s="2" t="s">
        <v>30</v>
      </c>
      <c r="C41" s="2" t="s">
        <v>85</v>
      </c>
      <c r="D41" s="2">
        <v>60531</v>
      </c>
      <c r="E41" t="s">
        <v>106</v>
      </c>
      <c r="F41" t="s">
        <v>218</v>
      </c>
      <c r="G41" s="2">
        <v>60531</v>
      </c>
      <c r="H41" t="s">
        <v>398</v>
      </c>
      <c r="I41" t="s">
        <v>399</v>
      </c>
      <c r="J41" s="2">
        <v>1</v>
      </c>
      <c r="K41" s="2">
        <v>1</v>
      </c>
      <c r="L41" s="2">
        <v>1</v>
      </c>
      <c r="M41" s="2"/>
      <c r="N41" s="2"/>
      <c r="O41">
        <f t="shared" si="1"/>
        <v>2</v>
      </c>
    </row>
    <row r="42" spans="1:15" x14ac:dyDescent="0.2">
      <c r="A42" s="2">
        <v>60532</v>
      </c>
      <c r="B42" s="2" t="s">
        <v>106</v>
      </c>
      <c r="C42" s="2" t="s">
        <v>218</v>
      </c>
      <c r="D42" s="2">
        <v>60532</v>
      </c>
      <c r="E42" t="s">
        <v>398</v>
      </c>
      <c r="F42" t="s">
        <v>399</v>
      </c>
      <c r="G42" s="2">
        <v>60532</v>
      </c>
      <c r="H42" s="29" t="s">
        <v>298</v>
      </c>
      <c r="J42" s="2">
        <v>1</v>
      </c>
      <c r="K42" s="2">
        <v>1</v>
      </c>
      <c r="L42" s="2"/>
      <c r="M42" s="2"/>
      <c r="N42" s="2">
        <v>1</v>
      </c>
      <c r="O42">
        <f t="shared" si="1"/>
        <v>2</v>
      </c>
    </row>
    <row r="43" spans="1:15" x14ac:dyDescent="0.2">
      <c r="A43" s="2">
        <v>60533</v>
      </c>
      <c r="B43" s="2" t="s">
        <v>419</v>
      </c>
      <c r="C43" s="2" t="s">
        <v>420</v>
      </c>
      <c r="D43" s="2">
        <v>60533</v>
      </c>
      <c r="E43" t="s">
        <v>53</v>
      </c>
      <c r="F43" t="s">
        <v>421</v>
      </c>
      <c r="G43" s="2">
        <v>60533</v>
      </c>
      <c r="H43" t="s">
        <v>411</v>
      </c>
      <c r="I43" t="s">
        <v>505</v>
      </c>
      <c r="J43" s="2">
        <v>1</v>
      </c>
      <c r="K43" s="2">
        <v>1</v>
      </c>
      <c r="L43" s="2">
        <v>1</v>
      </c>
      <c r="M43" s="2"/>
      <c r="N43" s="2"/>
      <c r="O43">
        <f t="shared" si="1"/>
        <v>2</v>
      </c>
    </row>
    <row r="44" spans="1:15" x14ac:dyDescent="0.2">
      <c r="A44" s="2">
        <v>60534</v>
      </c>
      <c r="B44" s="2" t="s">
        <v>532</v>
      </c>
      <c r="C44" s="2" t="s">
        <v>327</v>
      </c>
      <c r="D44" s="2">
        <v>60534</v>
      </c>
      <c r="E44" s="29" t="s">
        <v>298</v>
      </c>
      <c r="G44" s="2">
        <v>60534</v>
      </c>
      <c r="H44" s="29" t="s">
        <v>298</v>
      </c>
      <c r="J44" s="2">
        <v>1</v>
      </c>
      <c r="K44" s="2"/>
      <c r="L44" s="2"/>
      <c r="M44" s="2">
        <v>1</v>
      </c>
      <c r="N44" s="2">
        <v>1</v>
      </c>
      <c r="O44">
        <f t="shared" si="1"/>
        <v>2</v>
      </c>
    </row>
    <row r="45" spans="1:15" x14ac:dyDescent="0.2">
      <c r="A45" s="2">
        <v>60618</v>
      </c>
      <c r="B45" s="2" t="s">
        <v>25</v>
      </c>
      <c r="C45" s="2" t="s">
        <v>26</v>
      </c>
      <c r="D45" s="2">
        <v>60618</v>
      </c>
      <c r="E45" t="s">
        <v>53</v>
      </c>
      <c r="F45" t="s">
        <v>421</v>
      </c>
      <c r="G45" s="2">
        <v>60618</v>
      </c>
      <c r="H45" t="s">
        <v>419</v>
      </c>
      <c r="I45" t="s">
        <v>420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 s="2">
        <v>60619</v>
      </c>
      <c r="B46" s="2" t="s">
        <v>25</v>
      </c>
      <c r="C46" s="2" t="s">
        <v>26</v>
      </c>
      <c r="D46" s="2">
        <v>60619</v>
      </c>
      <c r="E46" t="s">
        <v>28</v>
      </c>
      <c r="F46" t="s">
        <v>355</v>
      </c>
      <c r="G46" s="2">
        <v>60619</v>
      </c>
      <c r="H46" t="s">
        <v>98</v>
      </c>
      <c r="I46" t="s">
        <v>412</v>
      </c>
      <c r="J46" s="2">
        <v>1</v>
      </c>
      <c r="K46" s="2">
        <v>1</v>
      </c>
      <c r="L46" s="2">
        <v>1</v>
      </c>
      <c r="M46" s="2"/>
      <c r="N46" s="2"/>
      <c r="O46">
        <f t="shared" si="1"/>
        <v>2</v>
      </c>
    </row>
    <row r="47" spans="1:15" x14ac:dyDescent="0.2">
      <c r="A47" s="2">
        <v>60731</v>
      </c>
      <c r="B47" s="2" t="s">
        <v>1</v>
      </c>
      <c r="C47" s="2" t="s">
        <v>107</v>
      </c>
      <c r="D47" s="2">
        <v>60731</v>
      </c>
      <c r="E47" t="s">
        <v>433</v>
      </c>
      <c r="F47" t="s">
        <v>434</v>
      </c>
      <c r="G47" s="2">
        <v>60731</v>
      </c>
      <c r="H47" s="29" t="s">
        <v>298</v>
      </c>
      <c r="J47" s="2">
        <v>1</v>
      </c>
      <c r="K47" s="2">
        <v>1</v>
      </c>
      <c r="L47" s="2"/>
      <c r="M47" s="2"/>
      <c r="N47" s="2">
        <v>1</v>
      </c>
      <c r="O47">
        <f t="shared" si="1"/>
        <v>2</v>
      </c>
    </row>
    <row r="48" spans="1:15" x14ac:dyDescent="0.2">
      <c r="A48" s="2">
        <v>60732</v>
      </c>
      <c r="B48" s="2" t="s">
        <v>30</v>
      </c>
      <c r="C48" s="2" t="s">
        <v>85</v>
      </c>
      <c r="D48" s="2">
        <v>60732</v>
      </c>
      <c r="E48" s="29" t="s">
        <v>298</v>
      </c>
      <c r="G48" s="2">
        <v>60732</v>
      </c>
      <c r="H48" t="s">
        <v>325</v>
      </c>
      <c r="I48" t="s">
        <v>405</v>
      </c>
      <c r="J48" s="2">
        <v>1</v>
      </c>
      <c r="K48" s="2"/>
      <c r="L48" s="2">
        <v>1</v>
      </c>
      <c r="M48" s="2">
        <v>1</v>
      </c>
      <c r="N48" s="2"/>
      <c r="O48">
        <f t="shared" si="1"/>
        <v>2</v>
      </c>
    </row>
    <row r="49" spans="1:15" x14ac:dyDescent="0.2">
      <c r="A49" s="2">
        <v>60733</v>
      </c>
      <c r="B49" s="2" t="s">
        <v>1</v>
      </c>
      <c r="C49" s="2" t="s">
        <v>107</v>
      </c>
      <c r="D49" s="2">
        <v>60733</v>
      </c>
      <c r="E49" t="s">
        <v>258</v>
      </c>
      <c r="F49" t="s">
        <v>259</v>
      </c>
      <c r="G49" s="2">
        <v>60733</v>
      </c>
      <c r="H49" t="s">
        <v>222</v>
      </c>
      <c r="I49" t="s">
        <v>438</v>
      </c>
      <c r="J49" s="2">
        <v>1</v>
      </c>
      <c r="K49" s="2">
        <v>1</v>
      </c>
      <c r="L49" s="2">
        <v>1</v>
      </c>
      <c r="M49" s="2"/>
      <c r="N49" s="2"/>
      <c r="O49">
        <f t="shared" si="1"/>
        <v>2</v>
      </c>
    </row>
    <row r="50" spans="1:15" x14ac:dyDescent="0.2">
      <c r="A50" s="2">
        <v>60734</v>
      </c>
      <c r="B50" s="2" t="s">
        <v>57</v>
      </c>
      <c r="C50" s="2" t="s">
        <v>187</v>
      </c>
      <c r="D50" s="2">
        <v>60734</v>
      </c>
      <c r="E50" t="s">
        <v>398</v>
      </c>
      <c r="F50" t="s">
        <v>399</v>
      </c>
      <c r="G50" s="2">
        <v>60734</v>
      </c>
      <c r="H50" s="29" t="s">
        <v>298</v>
      </c>
      <c r="J50" s="2">
        <v>1</v>
      </c>
      <c r="K50" s="2">
        <v>1</v>
      </c>
      <c r="L50" s="2"/>
      <c r="M50" s="2"/>
      <c r="N50" s="2">
        <v>1</v>
      </c>
      <c r="O50">
        <f t="shared" si="1"/>
        <v>2</v>
      </c>
    </row>
    <row r="51" spans="1:15" x14ac:dyDescent="0.2">
      <c r="A51" s="2">
        <v>60798</v>
      </c>
      <c r="B51" t="s">
        <v>45</v>
      </c>
      <c r="C51" t="s">
        <v>46</v>
      </c>
      <c r="D51" s="2">
        <v>60798</v>
      </c>
      <c r="E51" t="s">
        <v>246</v>
      </c>
      <c r="F51" t="s">
        <v>247</v>
      </c>
      <c r="G51" s="2">
        <v>60798</v>
      </c>
      <c r="H51" s="29" t="s">
        <v>298</v>
      </c>
      <c r="J51" s="2">
        <v>1</v>
      </c>
      <c r="K51" s="2">
        <v>1</v>
      </c>
      <c r="L51" s="2"/>
      <c r="M51" s="2"/>
      <c r="N51" s="2">
        <v>1</v>
      </c>
      <c r="O51">
        <f t="shared" si="1"/>
        <v>2</v>
      </c>
    </row>
    <row r="52" spans="1:15" x14ac:dyDescent="0.2">
      <c r="A52" s="2">
        <v>60799</v>
      </c>
      <c r="B52" t="s">
        <v>45</v>
      </c>
      <c r="C52" t="s">
        <v>46</v>
      </c>
      <c r="D52" s="2">
        <v>60799</v>
      </c>
      <c r="E52" t="s">
        <v>37</v>
      </c>
      <c r="F52" t="s">
        <v>270</v>
      </c>
      <c r="G52" s="2">
        <v>60799</v>
      </c>
      <c r="H52" s="29" t="s">
        <v>298</v>
      </c>
      <c r="J52" s="2">
        <v>1</v>
      </c>
      <c r="K52" s="2">
        <v>1</v>
      </c>
      <c r="L52" s="2"/>
      <c r="M52" s="2"/>
      <c r="N52" s="2">
        <v>1</v>
      </c>
      <c r="O52">
        <f t="shared" si="1"/>
        <v>2</v>
      </c>
    </row>
    <row r="53" spans="1:15" x14ac:dyDescent="0.2">
      <c r="A53" s="2">
        <v>60800</v>
      </c>
      <c r="B53" t="s">
        <v>45</v>
      </c>
      <c r="C53" t="s">
        <v>46</v>
      </c>
      <c r="D53" s="2">
        <v>60800</v>
      </c>
      <c r="E53" t="s">
        <v>90</v>
      </c>
      <c r="F53" t="s">
        <v>89</v>
      </c>
      <c r="G53" s="2">
        <v>60800</v>
      </c>
      <c r="H53" t="s">
        <v>37</v>
      </c>
      <c r="I53" t="s">
        <v>270</v>
      </c>
      <c r="J53" s="2">
        <v>1</v>
      </c>
      <c r="K53" s="2">
        <v>1</v>
      </c>
      <c r="L53" s="2">
        <v>1</v>
      </c>
      <c r="M53" s="2"/>
      <c r="N53" s="2"/>
      <c r="O53">
        <f t="shared" si="1"/>
        <v>2</v>
      </c>
    </row>
    <row r="54" spans="1:15" x14ac:dyDescent="0.2">
      <c r="A54" s="2">
        <v>60801</v>
      </c>
      <c r="B54" t="s">
        <v>419</v>
      </c>
      <c r="C54" t="s">
        <v>420</v>
      </c>
      <c r="D54" s="2">
        <v>60801</v>
      </c>
      <c r="E54" t="s">
        <v>53</v>
      </c>
      <c r="F54" t="s">
        <v>421</v>
      </c>
      <c r="G54" s="2">
        <v>60801</v>
      </c>
      <c r="H54" t="s">
        <v>169</v>
      </c>
      <c r="I54" t="s">
        <v>170</v>
      </c>
      <c r="J54" s="2">
        <v>1</v>
      </c>
      <c r="K54" s="2">
        <v>1</v>
      </c>
      <c r="L54" s="2">
        <v>1</v>
      </c>
      <c r="M54" s="2"/>
      <c r="N54" s="2"/>
      <c r="O54">
        <f t="shared" si="1"/>
        <v>2</v>
      </c>
    </row>
    <row r="55" spans="1:15" x14ac:dyDescent="0.2">
      <c r="A55" s="2">
        <v>60802</v>
      </c>
      <c r="B55" t="s">
        <v>223</v>
      </c>
      <c r="C55" t="s">
        <v>224</v>
      </c>
      <c r="D55" s="2">
        <v>60802</v>
      </c>
      <c r="E55" t="s">
        <v>291</v>
      </c>
      <c r="F55" t="s">
        <v>107</v>
      </c>
      <c r="G55" s="2">
        <v>60802</v>
      </c>
      <c r="H55" t="s">
        <v>169</v>
      </c>
      <c r="I55" t="s">
        <v>170</v>
      </c>
      <c r="J55" s="2">
        <v>1</v>
      </c>
      <c r="K55" s="2">
        <v>1</v>
      </c>
      <c r="L55" s="2">
        <v>1</v>
      </c>
      <c r="M55" s="2"/>
      <c r="N55" s="2"/>
      <c r="O55">
        <f t="shared" si="1"/>
        <v>2</v>
      </c>
    </row>
    <row r="56" spans="1:15" x14ac:dyDescent="0.2">
      <c r="A56" s="2">
        <v>60803</v>
      </c>
      <c r="B56" t="s">
        <v>172</v>
      </c>
      <c r="C56" t="s">
        <v>173</v>
      </c>
      <c r="D56" s="2">
        <v>60803</v>
      </c>
      <c r="E56" t="s">
        <v>291</v>
      </c>
      <c r="F56" t="s">
        <v>107</v>
      </c>
      <c r="G56" s="2">
        <v>60803</v>
      </c>
      <c r="H56" s="29" t="s">
        <v>298</v>
      </c>
      <c r="J56" s="2">
        <v>1</v>
      </c>
      <c r="K56" s="2">
        <v>1</v>
      </c>
      <c r="L56" s="2"/>
      <c r="M56" s="2"/>
      <c r="N56" s="2">
        <v>1</v>
      </c>
      <c r="O56">
        <f t="shared" si="1"/>
        <v>2</v>
      </c>
    </row>
    <row r="57" spans="1:15" x14ac:dyDescent="0.2">
      <c r="A57" s="2">
        <v>60804</v>
      </c>
      <c r="B57" t="s">
        <v>81</v>
      </c>
      <c r="C57" t="s">
        <v>82</v>
      </c>
      <c r="D57" s="2">
        <v>60804</v>
      </c>
      <c r="E57" t="s">
        <v>291</v>
      </c>
      <c r="F57" t="s">
        <v>107</v>
      </c>
      <c r="G57" s="2">
        <v>60804</v>
      </c>
      <c r="H57" t="s">
        <v>411</v>
      </c>
      <c r="I57" t="s">
        <v>505</v>
      </c>
      <c r="J57" s="2">
        <v>1</v>
      </c>
      <c r="K57" s="2">
        <v>1</v>
      </c>
      <c r="L57" s="2">
        <v>1</v>
      </c>
      <c r="M57" s="2"/>
      <c r="N57" s="2"/>
      <c r="O57">
        <f t="shared" si="1"/>
        <v>2</v>
      </c>
    </row>
    <row r="58" spans="1:15" x14ac:dyDescent="0.2">
      <c r="A58" s="2">
        <v>60813</v>
      </c>
      <c r="B58" t="s">
        <v>45</v>
      </c>
      <c r="C58" t="s">
        <v>46</v>
      </c>
      <c r="D58" s="2">
        <v>60813</v>
      </c>
      <c r="E58" t="s">
        <v>246</v>
      </c>
      <c r="F58" t="s">
        <v>247</v>
      </c>
      <c r="G58" s="2">
        <v>60813</v>
      </c>
      <c r="H58" t="s">
        <v>344</v>
      </c>
      <c r="I58" t="s">
        <v>345</v>
      </c>
      <c r="J58" s="2">
        <v>1</v>
      </c>
      <c r="K58" s="2">
        <v>1</v>
      </c>
      <c r="L58" s="2">
        <v>1</v>
      </c>
      <c r="M58" s="2"/>
      <c r="N58" s="2"/>
      <c r="O58">
        <f t="shared" si="1"/>
        <v>2</v>
      </c>
    </row>
    <row r="59" spans="1:15" x14ac:dyDescent="0.2">
      <c r="A59" s="2">
        <v>60922</v>
      </c>
      <c r="B59" t="s">
        <v>106</v>
      </c>
      <c r="C59" t="s">
        <v>218</v>
      </c>
      <c r="D59" s="2">
        <v>60922</v>
      </c>
      <c r="E59" t="s">
        <v>222</v>
      </c>
      <c r="F59" t="s">
        <v>438</v>
      </c>
      <c r="G59" s="2">
        <v>60922</v>
      </c>
      <c r="H59" t="s">
        <v>202</v>
      </c>
      <c r="I59" t="s">
        <v>203</v>
      </c>
      <c r="J59" s="2">
        <v>1</v>
      </c>
      <c r="K59" s="2">
        <v>1</v>
      </c>
      <c r="L59" s="2">
        <v>1</v>
      </c>
      <c r="M59" s="2"/>
      <c r="N59" s="2"/>
      <c r="O59">
        <f t="shared" si="1"/>
        <v>2</v>
      </c>
    </row>
    <row r="60" spans="1:15" x14ac:dyDescent="0.2">
      <c r="A60" s="2">
        <v>60923</v>
      </c>
      <c r="B60" t="s">
        <v>1</v>
      </c>
      <c r="C60" t="s">
        <v>107</v>
      </c>
      <c r="D60" s="2">
        <v>60923</v>
      </c>
      <c r="E60" t="s">
        <v>398</v>
      </c>
      <c r="F60" t="s">
        <v>399</v>
      </c>
      <c r="G60" s="2">
        <v>60923</v>
      </c>
      <c r="H60" t="s">
        <v>258</v>
      </c>
      <c r="I60" t="s">
        <v>259</v>
      </c>
      <c r="J60" s="2">
        <v>1</v>
      </c>
      <c r="K60" s="2">
        <v>1</v>
      </c>
      <c r="L60" s="2">
        <v>1</v>
      </c>
      <c r="M60" s="2"/>
      <c r="N60" s="2"/>
      <c r="O60">
        <f t="shared" si="1"/>
        <v>2</v>
      </c>
    </row>
    <row r="61" spans="1:15" x14ac:dyDescent="0.2">
      <c r="A61" s="2">
        <v>60924</v>
      </c>
      <c r="B61" t="s">
        <v>13</v>
      </c>
      <c r="C61" t="s">
        <v>14</v>
      </c>
      <c r="D61" s="2">
        <v>60924</v>
      </c>
      <c r="E61" t="s">
        <v>138</v>
      </c>
      <c r="F61" t="s">
        <v>107</v>
      </c>
      <c r="G61" s="2">
        <v>60924</v>
      </c>
      <c r="H61" s="29" t="s">
        <v>298</v>
      </c>
      <c r="J61" s="2">
        <v>1</v>
      </c>
      <c r="K61" s="2">
        <v>1</v>
      </c>
      <c r="L61" s="2"/>
      <c r="M61" s="2"/>
      <c r="N61" s="2">
        <v>1</v>
      </c>
      <c r="O61">
        <f t="shared" si="1"/>
        <v>2</v>
      </c>
    </row>
    <row r="62" spans="1:15" x14ac:dyDescent="0.2">
      <c r="A62" s="2">
        <v>60925</v>
      </c>
      <c r="B62" t="s">
        <v>58</v>
      </c>
      <c r="C62" t="s">
        <v>59</v>
      </c>
      <c r="D62" s="2">
        <v>60925</v>
      </c>
      <c r="E62" s="29" t="s">
        <v>298</v>
      </c>
      <c r="G62" s="2">
        <v>60925</v>
      </c>
      <c r="H62" s="29" t="s">
        <v>298</v>
      </c>
      <c r="J62" s="2">
        <v>1</v>
      </c>
      <c r="K62" s="2"/>
      <c r="L62" s="2"/>
      <c r="M62" s="2">
        <v>1</v>
      </c>
      <c r="N62" s="2">
        <v>1</v>
      </c>
      <c r="O62">
        <f t="shared" si="1"/>
        <v>2</v>
      </c>
    </row>
    <row r="63" spans="1:15" x14ac:dyDescent="0.2">
      <c r="A63" s="2">
        <v>60926</v>
      </c>
      <c r="B63" t="s">
        <v>57</v>
      </c>
      <c r="C63" t="s">
        <v>187</v>
      </c>
      <c r="D63" s="2">
        <v>60926</v>
      </c>
      <c r="E63" t="s">
        <v>202</v>
      </c>
      <c r="F63" t="s">
        <v>203</v>
      </c>
      <c r="G63" s="2">
        <v>60926</v>
      </c>
      <c r="H63" t="s">
        <v>159</v>
      </c>
      <c r="I63" t="s">
        <v>160</v>
      </c>
      <c r="J63" s="2">
        <v>1</v>
      </c>
      <c r="K63" s="2">
        <v>1</v>
      </c>
      <c r="L63" s="2">
        <v>1</v>
      </c>
      <c r="M63" s="2"/>
      <c r="N63" s="2"/>
      <c r="O63">
        <f t="shared" si="1"/>
        <v>2</v>
      </c>
    </row>
    <row r="64" spans="1:15" x14ac:dyDescent="0.2">
      <c r="A64" s="2">
        <v>60927</v>
      </c>
      <c r="B64" t="s">
        <v>30</v>
      </c>
      <c r="C64" t="s">
        <v>85</v>
      </c>
      <c r="D64" s="2">
        <v>60927</v>
      </c>
      <c r="E64" t="s">
        <v>159</v>
      </c>
      <c r="F64" t="s">
        <v>160</v>
      </c>
      <c r="G64" s="2">
        <v>60927</v>
      </c>
      <c r="J64" s="2">
        <v>1</v>
      </c>
      <c r="K64" s="2">
        <v>1</v>
      </c>
      <c r="L64" s="2"/>
      <c r="M64" s="2"/>
      <c r="N64" s="2"/>
      <c r="O64">
        <f t="shared" si="1"/>
        <v>1</v>
      </c>
    </row>
    <row r="65" spans="1:15" x14ac:dyDescent="0.2">
      <c r="A65" s="2">
        <v>60928</v>
      </c>
      <c r="B65" s="2" t="s">
        <v>13</v>
      </c>
      <c r="C65" t="s">
        <v>14</v>
      </c>
      <c r="D65" s="2">
        <v>60928</v>
      </c>
      <c r="E65" t="s">
        <v>223</v>
      </c>
      <c r="F65" t="s">
        <v>224</v>
      </c>
      <c r="G65" s="2">
        <v>60928</v>
      </c>
      <c r="H65" t="s">
        <v>473</v>
      </c>
      <c r="I65" t="s">
        <v>413</v>
      </c>
      <c r="J65" s="2">
        <v>1</v>
      </c>
      <c r="K65" s="2">
        <v>1</v>
      </c>
      <c r="L65" s="2">
        <v>1</v>
      </c>
      <c r="M65" s="2"/>
      <c r="N65" s="2"/>
      <c r="O65">
        <f t="shared" si="1"/>
        <v>2</v>
      </c>
    </row>
    <row r="66" spans="1:15" x14ac:dyDescent="0.2">
      <c r="A66" s="2">
        <v>60929</v>
      </c>
      <c r="B66" s="2" t="s">
        <v>78</v>
      </c>
      <c r="C66" t="s">
        <v>79</v>
      </c>
      <c r="D66" s="2">
        <v>60929</v>
      </c>
      <c r="E66" t="s">
        <v>0</v>
      </c>
      <c r="F66" t="s">
        <v>181</v>
      </c>
      <c r="G66" s="2">
        <v>60929</v>
      </c>
      <c r="H66" t="s">
        <v>307</v>
      </c>
      <c r="I66" t="s">
        <v>82</v>
      </c>
      <c r="J66" s="2">
        <v>1</v>
      </c>
      <c r="K66" s="2">
        <v>1</v>
      </c>
      <c r="L66" s="2">
        <v>1</v>
      </c>
      <c r="M66" s="2"/>
      <c r="N66" s="2"/>
      <c r="O66">
        <f t="shared" ref="O66:O72" si="2">SUM(K66:N66)</f>
        <v>2</v>
      </c>
    </row>
    <row r="67" spans="1:15" x14ac:dyDescent="0.2">
      <c r="A67" s="2">
        <v>60930</v>
      </c>
      <c r="B67" s="2" t="s">
        <v>91</v>
      </c>
      <c r="C67" t="s">
        <v>92</v>
      </c>
      <c r="D67" s="2">
        <v>60930</v>
      </c>
      <c r="E67" t="s">
        <v>222</v>
      </c>
      <c r="F67" t="s">
        <v>438</v>
      </c>
      <c r="G67" s="2">
        <v>60930</v>
      </c>
      <c r="H67" s="29" t="s">
        <v>298</v>
      </c>
      <c r="J67" s="2">
        <v>1</v>
      </c>
      <c r="K67" s="2">
        <v>1</v>
      </c>
      <c r="L67" s="2"/>
      <c r="M67" s="2"/>
      <c r="N67" s="2">
        <v>1</v>
      </c>
      <c r="O67">
        <f t="shared" si="2"/>
        <v>2</v>
      </c>
    </row>
    <row r="68" spans="1:15" x14ac:dyDescent="0.2">
      <c r="A68" s="2">
        <v>60931</v>
      </c>
      <c r="B68" s="2" t="s">
        <v>57</v>
      </c>
      <c r="C68" t="s">
        <v>187</v>
      </c>
      <c r="D68" s="2">
        <v>60931</v>
      </c>
      <c r="E68" s="29" t="s">
        <v>298</v>
      </c>
      <c r="G68" s="2">
        <v>60931</v>
      </c>
      <c r="H68" s="29" t="s">
        <v>298</v>
      </c>
      <c r="J68" s="2">
        <v>1</v>
      </c>
      <c r="K68" s="2"/>
      <c r="L68" s="2"/>
      <c r="M68" s="2">
        <v>1</v>
      </c>
      <c r="N68" s="2">
        <v>1</v>
      </c>
      <c r="O68">
        <f t="shared" si="2"/>
        <v>2</v>
      </c>
    </row>
    <row r="69" spans="1:15" x14ac:dyDescent="0.2">
      <c r="A69" s="2">
        <v>60932</v>
      </c>
      <c r="B69" s="2" t="s">
        <v>0</v>
      </c>
      <c r="C69" t="s">
        <v>44</v>
      </c>
      <c r="D69" s="2">
        <v>60932</v>
      </c>
      <c r="E69" t="s">
        <v>98</v>
      </c>
      <c r="F69" t="s">
        <v>412</v>
      </c>
      <c r="G69" s="2">
        <v>60932</v>
      </c>
      <c r="H69" t="s">
        <v>28</v>
      </c>
      <c r="I69" t="s">
        <v>355</v>
      </c>
      <c r="J69" s="2">
        <v>1</v>
      </c>
      <c r="K69" s="2">
        <v>1</v>
      </c>
      <c r="L69" s="2">
        <v>1</v>
      </c>
      <c r="M69" s="2"/>
      <c r="N69" s="2"/>
      <c r="O69">
        <f t="shared" si="2"/>
        <v>2</v>
      </c>
    </row>
    <row r="70" spans="1:15" x14ac:dyDescent="0.2">
      <c r="A70" s="2">
        <v>60933</v>
      </c>
      <c r="B70" s="2" t="s">
        <v>91</v>
      </c>
      <c r="C70" t="s">
        <v>92</v>
      </c>
      <c r="D70" s="2">
        <v>60933</v>
      </c>
      <c r="E70" t="s">
        <v>1</v>
      </c>
      <c r="F70" t="s">
        <v>107</v>
      </c>
      <c r="G70" s="2">
        <v>60933</v>
      </c>
      <c r="H70" t="s">
        <v>222</v>
      </c>
      <c r="I70" t="s">
        <v>438</v>
      </c>
      <c r="J70" s="2">
        <v>1</v>
      </c>
      <c r="K70" s="2">
        <v>1</v>
      </c>
      <c r="L70" s="2">
        <v>1</v>
      </c>
      <c r="M70" s="2"/>
      <c r="N70" s="2"/>
      <c r="O70">
        <f t="shared" si="2"/>
        <v>2</v>
      </c>
    </row>
    <row r="71" spans="1:15" x14ac:dyDescent="0.2">
      <c r="A71" s="2"/>
      <c r="B71" s="2"/>
      <c r="D71" s="2"/>
      <c r="G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D72" s="2"/>
      <c r="G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D73" s="2"/>
      <c r="G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D74" s="2"/>
      <c r="G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D75" s="2"/>
      <c r="G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D76" s="2"/>
      <c r="G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D80" s="2"/>
      <c r="G80" s="2"/>
      <c r="H80" s="2"/>
      <c r="I80" s="2"/>
    </row>
    <row r="81" spans="1:14" x14ac:dyDescent="0.2">
      <c r="A81" s="2"/>
      <c r="B81" s="2"/>
      <c r="D81" s="2"/>
      <c r="G81" s="2"/>
      <c r="H81" s="2"/>
      <c r="I81" s="2"/>
      <c r="J81">
        <f>SUM(J2:J78)</f>
        <v>63</v>
      </c>
      <c r="K81">
        <f>SUM(K2:K77)</f>
        <v>58</v>
      </c>
      <c r="L81">
        <f>SUM(L2:L77)</f>
        <v>48</v>
      </c>
      <c r="M81">
        <f>SUM(M2:M77)</f>
        <v>4</v>
      </c>
      <c r="N81">
        <f>SUM(N2:N77)</f>
        <v>13</v>
      </c>
    </row>
    <row r="82" spans="1:14" x14ac:dyDescent="0.2">
      <c r="A82" s="2"/>
      <c r="B82" s="2"/>
      <c r="D82" s="2"/>
      <c r="G82" s="2"/>
      <c r="H82" s="2"/>
      <c r="I82" s="2"/>
      <c r="L82">
        <f>SUM(K81:L81)</f>
        <v>106</v>
      </c>
      <c r="N82">
        <f>SUM(M81:N81)</f>
        <v>17</v>
      </c>
    </row>
    <row r="83" spans="1:14" x14ac:dyDescent="0.2">
      <c r="A83" s="2"/>
      <c r="B83" s="2"/>
      <c r="D83" s="2"/>
      <c r="G83" s="2"/>
      <c r="H83" s="2"/>
      <c r="I83" s="2"/>
      <c r="J83">
        <f>+J81*2</f>
        <v>126</v>
      </c>
      <c r="L83">
        <f>+L82+N82</f>
        <v>123</v>
      </c>
    </row>
    <row r="84" spans="1:14" x14ac:dyDescent="0.2">
      <c r="A84" s="2"/>
      <c r="B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  <row r="96" spans="1:14" x14ac:dyDescent="0.2">
      <c r="A96" s="2"/>
      <c r="B96" s="2"/>
      <c r="C96" s="2"/>
      <c r="D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selection activeCell="C24" sqref="C24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7"/>
      <c r="D1" s="47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20"/>
    </row>
    <row r="4" spans="2:10" x14ac:dyDescent="0.2">
      <c r="B4" s="2"/>
      <c r="C4" s="2"/>
      <c r="D4" s="2"/>
      <c r="E4" s="18"/>
      <c r="F4" s="2"/>
      <c r="G4" s="2"/>
      <c r="H4" s="2"/>
      <c r="I4" s="2"/>
      <c r="J4" s="25"/>
    </row>
    <row r="5" spans="2:10" x14ac:dyDescent="0.2">
      <c r="B5" s="2"/>
      <c r="C5" s="2"/>
      <c r="D5" s="2"/>
      <c r="E5" s="18"/>
      <c r="F5" s="2"/>
      <c r="G5" s="2"/>
      <c r="H5" s="2"/>
      <c r="I5" s="2"/>
      <c r="J5" s="25"/>
    </row>
    <row r="6" spans="2:10" x14ac:dyDescent="0.2">
      <c r="B6" s="2"/>
      <c r="C6" s="2"/>
      <c r="D6" s="2"/>
      <c r="E6" s="18"/>
      <c r="F6" s="2"/>
      <c r="G6" s="2"/>
      <c r="H6" s="2"/>
      <c r="I6" s="2"/>
      <c r="J6" s="25"/>
    </row>
    <row r="7" spans="2:10" x14ac:dyDescent="0.2">
      <c r="B7" s="2"/>
      <c r="C7" s="2"/>
      <c r="D7" s="2"/>
      <c r="E7" s="18"/>
      <c r="F7" s="2"/>
      <c r="G7" s="2"/>
      <c r="H7" s="2"/>
      <c r="I7" s="2"/>
      <c r="J7" s="25"/>
    </row>
    <row r="8" spans="2:10" x14ac:dyDescent="0.2">
      <c r="B8" s="2"/>
      <c r="C8" s="2"/>
      <c r="D8" s="2"/>
      <c r="E8" s="18"/>
      <c r="F8" s="2"/>
      <c r="G8" s="2"/>
      <c r="H8" s="2"/>
      <c r="I8" s="2"/>
      <c r="J8" s="27"/>
    </row>
    <row r="9" spans="2:10" x14ac:dyDescent="0.2">
      <c r="B9" s="2"/>
      <c r="C9" s="2"/>
      <c r="D9" s="2"/>
      <c r="E9" s="18"/>
      <c r="F9" s="2"/>
      <c r="G9" s="2"/>
      <c r="H9" s="2"/>
      <c r="I9" s="2"/>
      <c r="J9" s="25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5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5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5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5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5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5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5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5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5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5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5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5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5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5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5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5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5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5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5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5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5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5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5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5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5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5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5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5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5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5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5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5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5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5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5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5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5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5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5"/>
    </row>
    <row r="49" spans="2:10" x14ac:dyDescent="0.2">
      <c r="B49" s="2"/>
      <c r="E49" s="18"/>
      <c r="F49" s="2"/>
      <c r="G49" s="2"/>
      <c r="H49" s="2"/>
      <c r="I49" s="2"/>
      <c r="J49" s="25"/>
    </row>
    <row r="50" spans="2:10" x14ac:dyDescent="0.2">
      <c r="B50" s="2"/>
      <c r="E50" s="18"/>
      <c r="F50" s="2"/>
      <c r="G50" s="2"/>
      <c r="H50" s="2"/>
      <c r="I50" s="2"/>
      <c r="J50" s="25"/>
    </row>
    <row r="51" spans="2:10" x14ac:dyDescent="0.2">
      <c r="B51" s="2"/>
      <c r="E51" s="18"/>
      <c r="F51" s="2"/>
      <c r="G51" s="2"/>
      <c r="H51" s="2"/>
      <c r="I51" s="2"/>
      <c r="J51" s="25"/>
    </row>
    <row r="52" spans="2:10" x14ac:dyDescent="0.2">
      <c r="B52" s="2"/>
      <c r="E52" s="18"/>
      <c r="F52" s="2"/>
      <c r="G52" s="2"/>
      <c r="H52" s="2"/>
      <c r="I52" s="2"/>
      <c r="J52" s="25"/>
    </row>
    <row r="53" spans="2:10" x14ac:dyDescent="0.2">
      <c r="B53" s="2"/>
      <c r="E53" s="18"/>
      <c r="F53" s="2"/>
      <c r="G53" s="2"/>
      <c r="H53" s="2"/>
      <c r="I53" s="2"/>
      <c r="J53" s="20"/>
    </row>
    <row r="54" spans="2:10" x14ac:dyDescent="0.2">
      <c r="B54" s="2"/>
      <c r="E54" s="18"/>
      <c r="F54" s="2"/>
      <c r="G54" s="2"/>
      <c r="H54" s="2"/>
      <c r="I54" s="2"/>
      <c r="J54" s="20"/>
    </row>
    <row r="55" spans="2:10" x14ac:dyDescent="0.2">
      <c r="B55" s="2"/>
      <c r="E55" s="18"/>
      <c r="F55" s="2"/>
      <c r="G55" s="2"/>
      <c r="H55" s="2"/>
      <c r="I55" s="2"/>
      <c r="J55" s="20"/>
    </row>
    <row r="56" spans="2:10" x14ac:dyDescent="0.2">
      <c r="B56" s="2"/>
      <c r="E56" s="18"/>
      <c r="F56" s="2"/>
      <c r="G56" s="2"/>
      <c r="H56" s="2"/>
      <c r="I56" s="2"/>
      <c r="J56" s="20"/>
    </row>
    <row r="57" spans="2:10" x14ac:dyDescent="0.2">
      <c r="B57" s="2"/>
      <c r="E57" s="18"/>
      <c r="F57" s="2"/>
      <c r="G57" s="2"/>
      <c r="H57" s="2"/>
      <c r="I57" s="2"/>
      <c r="J57" s="20"/>
    </row>
    <row r="58" spans="2:10" x14ac:dyDescent="0.2">
      <c r="B58" s="2"/>
      <c r="E58" s="18"/>
      <c r="F58" s="2"/>
      <c r="G58" s="2"/>
      <c r="H58" s="2"/>
      <c r="J58" s="20"/>
    </row>
    <row r="59" spans="2:10" x14ac:dyDescent="0.2">
      <c r="B59" s="2"/>
      <c r="E59" s="18"/>
      <c r="F59" s="2"/>
      <c r="G59" s="2"/>
      <c r="H59" s="2"/>
      <c r="I59" s="2"/>
      <c r="J59" s="20"/>
    </row>
    <row r="60" spans="2:10" x14ac:dyDescent="0.2">
      <c r="B60" s="2"/>
      <c r="E60" s="18"/>
      <c r="F60" s="2"/>
      <c r="G60" s="2"/>
      <c r="H60" s="2"/>
      <c r="I60" s="2"/>
      <c r="J60" s="20"/>
    </row>
    <row r="61" spans="2:10" x14ac:dyDescent="0.2">
      <c r="B61" s="2"/>
      <c r="E61" s="18"/>
      <c r="F61" s="2"/>
      <c r="G61" s="2"/>
      <c r="H61" s="2"/>
      <c r="I61" s="2"/>
      <c r="J61" s="20"/>
    </row>
    <row r="62" spans="2:10" x14ac:dyDescent="0.2">
      <c r="B62" s="2"/>
      <c r="E62" s="18"/>
      <c r="F62" s="2"/>
      <c r="G62" s="2"/>
      <c r="H62" s="2"/>
      <c r="I62" s="2"/>
      <c r="J62" s="20"/>
    </row>
    <row r="63" spans="2:10" x14ac:dyDescent="0.2">
      <c r="B63" s="2"/>
      <c r="E63" s="18"/>
      <c r="F63" s="2"/>
      <c r="G63" s="2"/>
      <c r="H63" s="2"/>
      <c r="I63" s="2"/>
      <c r="J63" s="20"/>
    </row>
    <row r="64" spans="2:10" x14ac:dyDescent="0.2">
      <c r="B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0"/>
  <sheetViews>
    <sheetView tabSelected="1" topLeftCell="A110" zoomScaleNormal="100" workbookViewId="0">
      <selection activeCell="P129" sqref="P129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42851</v>
      </c>
      <c r="AE1" s="32" t="s">
        <v>113</v>
      </c>
      <c r="AF1" s="32" t="s">
        <v>110</v>
      </c>
      <c r="AG1" s="32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I3" s="9"/>
      <c r="P3" s="47"/>
      <c r="Q3" s="47"/>
      <c r="R3" s="47"/>
      <c r="S3" s="32"/>
      <c r="T3" s="32"/>
      <c r="U3" s="32"/>
      <c r="V3" s="32" t="s">
        <v>134</v>
      </c>
      <c r="W3" s="32" t="s">
        <v>125</v>
      </c>
      <c r="X3" s="32" t="s">
        <v>115</v>
      </c>
      <c r="Y3" s="32" t="s">
        <v>130</v>
      </c>
      <c r="Z3" s="32" t="s">
        <v>133</v>
      </c>
      <c r="AA3" s="32" t="s">
        <v>209</v>
      </c>
      <c r="AB3" s="32" t="s">
        <v>133</v>
      </c>
      <c r="AC3" s="32" t="s">
        <v>133</v>
      </c>
      <c r="AD3" s="32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128</v>
      </c>
      <c r="K4" s="32" t="s">
        <v>111</v>
      </c>
      <c r="L4" s="32" t="s">
        <v>112</v>
      </c>
      <c r="M4" s="32" t="s">
        <v>120</v>
      </c>
      <c r="N4" s="32" t="s">
        <v>121</v>
      </c>
      <c r="O4" s="32" t="s">
        <v>129</v>
      </c>
      <c r="P4" s="32" t="s">
        <v>122</v>
      </c>
      <c r="Q4" s="32" t="s">
        <v>123</v>
      </c>
      <c r="R4" s="32" t="s">
        <v>176</v>
      </c>
      <c r="S4" s="32" t="s">
        <v>183</v>
      </c>
      <c r="T4" s="32" t="s">
        <v>210</v>
      </c>
      <c r="U4" s="32" t="s">
        <v>319</v>
      </c>
      <c r="V4" s="32" t="s">
        <v>129</v>
      </c>
      <c r="W4" s="32" t="s">
        <v>126</v>
      </c>
      <c r="X4" s="32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f>+$AF$2</f>
        <v>29</v>
      </c>
      <c r="E5" s="5">
        <f>+$AG$2</f>
        <v>25</v>
      </c>
      <c r="F5" s="2">
        <v>60171</v>
      </c>
      <c r="G5" s="2"/>
      <c r="H5" s="2"/>
      <c r="I5" s="2"/>
      <c r="J5">
        <f t="shared" ref="J5:J37" si="0">COUNT(F5:I5)</f>
        <v>1</v>
      </c>
      <c r="K5" s="2">
        <v>60053</v>
      </c>
      <c r="M5" s="2"/>
      <c r="N5" s="2"/>
      <c r="O5" s="2">
        <f t="shared" ref="O5:O68" si="1">COUNT(K5:N5)</f>
        <v>1</v>
      </c>
      <c r="P5" s="2"/>
      <c r="Q5" s="2"/>
      <c r="R5" s="2"/>
      <c r="S5" s="2"/>
      <c r="T5" s="2"/>
      <c r="U5" s="2"/>
      <c r="V5" s="2">
        <f t="shared" ref="V5:V68" si="2">COUNT(P5:U5)</f>
        <v>0</v>
      </c>
      <c r="W5" s="7"/>
      <c r="X5" s="30">
        <f t="shared" ref="X5:X37" si="3">+(J5*D5)+(O5*E5)+(V5*$AG$7)+W5</f>
        <v>54</v>
      </c>
      <c r="Y5" s="2" t="s">
        <v>131</v>
      </c>
      <c r="Z5" s="9">
        <v>42851</v>
      </c>
      <c r="AA5" s="7"/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f>+$AF$4</f>
        <v>40</v>
      </c>
      <c r="E6" s="5">
        <f>+$AG$4</f>
        <v>29</v>
      </c>
      <c r="F6" s="2"/>
      <c r="G6" s="2"/>
      <c r="H6" s="2"/>
      <c r="I6" s="2"/>
      <c r="J6">
        <f t="shared" si="0"/>
        <v>0</v>
      </c>
      <c r="K6" s="2"/>
      <c r="L6" s="2"/>
      <c r="M6" s="2"/>
      <c r="N6" s="2"/>
      <c r="O6" s="2">
        <f t="shared" si="1"/>
        <v>0</v>
      </c>
      <c r="P6" s="2"/>
      <c r="Q6" s="2"/>
      <c r="R6" s="2"/>
      <c r="S6" s="2"/>
      <c r="T6" s="2"/>
      <c r="U6" s="2"/>
      <c r="V6" s="2">
        <f t="shared" si="2"/>
        <v>0</v>
      </c>
      <c r="W6" s="7"/>
      <c r="X6" s="30">
        <f t="shared" si="3"/>
        <v>0</v>
      </c>
      <c r="Y6" s="2" t="s">
        <v>131</v>
      </c>
      <c r="Z6" s="9"/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f>+$AF$4</f>
        <v>40</v>
      </c>
      <c r="E7" s="5">
        <f>+$AG$4</f>
        <v>29</v>
      </c>
      <c r="F7" s="2"/>
      <c r="G7" s="2"/>
      <c r="H7" s="2"/>
      <c r="J7">
        <f t="shared" si="0"/>
        <v>0</v>
      </c>
      <c r="K7" s="2"/>
      <c r="L7" s="2"/>
      <c r="M7" s="2"/>
      <c r="N7" s="2"/>
      <c r="O7" s="2">
        <f t="shared" si="1"/>
        <v>0</v>
      </c>
      <c r="P7" s="2"/>
      <c r="Q7" s="2"/>
      <c r="R7" s="2"/>
      <c r="S7" s="2"/>
      <c r="T7" s="2"/>
      <c r="U7" s="2"/>
      <c r="V7" s="2">
        <f t="shared" si="2"/>
        <v>0</v>
      </c>
      <c r="W7" s="7"/>
      <c r="X7" s="30">
        <f t="shared" si="3"/>
        <v>0</v>
      </c>
      <c r="Y7" s="2" t="s">
        <v>131</v>
      </c>
      <c r="Z7" s="9"/>
      <c r="AA7" s="7"/>
      <c r="AB7" s="1"/>
      <c r="AC7" s="23"/>
      <c r="AF7" t="s">
        <v>298</v>
      </c>
      <c r="AG7" s="5">
        <v>25</v>
      </c>
      <c r="AJ7" s="23"/>
    </row>
    <row r="8" spans="1:36" x14ac:dyDescent="0.2">
      <c r="A8" t="s">
        <v>441</v>
      </c>
      <c r="B8" t="s">
        <v>343</v>
      </c>
      <c r="C8">
        <v>8</v>
      </c>
      <c r="D8" s="5">
        <v>29</v>
      </c>
      <c r="E8" s="5">
        <v>25</v>
      </c>
      <c r="F8" s="2"/>
      <c r="G8" s="2"/>
      <c r="H8" s="2"/>
      <c r="J8">
        <f t="shared" si="0"/>
        <v>0</v>
      </c>
      <c r="K8" s="2">
        <v>60168</v>
      </c>
      <c r="L8" s="2">
        <v>60171</v>
      </c>
      <c r="M8" s="2">
        <v>60174</v>
      </c>
      <c r="N8" s="2"/>
      <c r="O8" s="2">
        <f t="shared" si="1"/>
        <v>3</v>
      </c>
      <c r="P8" s="2"/>
      <c r="Q8" s="2"/>
      <c r="R8" s="2"/>
      <c r="S8" s="2"/>
      <c r="T8" s="2"/>
      <c r="U8" s="2"/>
      <c r="V8" s="2">
        <f t="shared" si="2"/>
        <v>0</v>
      </c>
      <c r="W8" s="7"/>
      <c r="X8" s="30">
        <f t="shared" si="3"/>
        <v>75</v>
      </c>
      <c r="Y8" s="2" t="s">
        <v>131</v>
      </c>
      <c r="Z8" s="9">
        <v>42851</v>
      </c>
      <c r="AA8" s="22"/>
      <c r="AC8" s="23"/>
      <c r="AG8" s="5"/>
      <c r="AJ8" s="23"/>
    </row>
    <row r="9" spans="1:36" x14ac:dyDescent="0.2">
      <c r="A9" t="s">
        <v>291</v>
      </c>
      <c r="B9" t="s">
        <v>107</v>
      </c>
      <c r="C9">
        <v>8</v>
      </c>
      <c r="D9" s="5">
        <v>29</v>
      </c>
      <c r="E9" s="5">
        <v>25</v>
      </c>
      <c r="F9" s="2"/>
      <c r="G9" s="2"/>
      <c r="H9" s="2"/>
      <c r="I9" s="2"/>
      <c r="J9">
        <f t="shared" si="0"/>
        <v>0</v>
      </c>
      <c r="K9" s="2">
        <v>60802</v>
      </c>
      <c r="L9" s="2">
        <v>60803</v>
      </c>
      <c r="M9" s="2">
        <v>60804</v>
      </c>
      <c r="N9" s="2"/>
      <c r="O9" s="2">
        <f t="shared" si="1"/>
        <v>3</v>
      </c>
      <c r="P9" s="2"/>
      <c r="Q9" s="2"/>
      <c r="R9" s="2"/>
      <c r="S9" s="2"/>
      <c r="T9" s="2"/>
      <c r="U9" s="2"/>
      <c r="V9" s="2">
        <f t="shared" si="2"/>
        <v>0</v>
      </c>
      <c r="W9" s="7"/>
      <c r="X9" s="30">
        <f t="shared" si="3"/>
        <v>75</v>
      </c>
      <c r="Y9" s="2" t="s">
        <v>297</v>
      </c>
      <c r="Z9" s="9">
        <v>42851</v>
      </c>
      <c r="AA9" s="7"/>
      <c r="AC9" s="5"/>
      <c r="AF9" s="5"/>
      <c r="AG9" s="5"/>
      <c r="AJ9" s="23"/>
    </row>
    <row r="10" spans="1:36" x14ac:dyDescent="0.2">
      <c r="A10" t="s">
        <v>1</v>
      </c>
      <c r="B10" t="s">
        <v>107</v>
      </c>
      <c r="C10">
        <f>AE3</f>
        <v>7</v>
      </c>
      <c r="D10" s="5">
        <f>AF3</f>
        <v>34</v>
      </c>
      <c r="E10" s="5">
        <f>AG3</f>
        <v>27</v>
      </c>
      <c r="F10" s="2">
        <v>60731</v>
      </c>
      <c r="G10" s="2">
        <v>60733</v>
      </c>
      <c r="H10" s="2">
        <v>60923</v>
      </c>
      <c r="I10" s="10"/>
      <c r="J10">
        <f t="shared" si="0"/>
        <v>3</v>
      </c>
      <c r="K10" s="2"/>
      <c r="L10" s="2">
        <v>60933</v>
      </c>
      <c r="M10" s="2"/>
      <c r="N10" s="2"/>
      <c r="O10" s="2">
        <f t="shared" si="1"/>
        <v>1</v>
      </c>
      <c r="P10" s="2">
        <v>60731</v>
      </c>
      <c r="Q10" s="2"/>
      <c r="R10" s="2"/>
      <c r="S10" s="2"/>
      <c r="T10" s="2"/>
      <c r="U10" s="2"/>
      <c r="V10" s="2">
        <f t="shared" si="2"/>
        <v>1</v>
      </c>
      <c r="W10" s="7"/>
      <c r="X10" s="30">
        <f t="shared" si="3"/>
        <v>154</v>
      </c>
      <c r="Y10" s="2" t="s">
        <v>131</v>
      </c>
      <c r="Z10" s="9">
        <v>42851</v>
      </c>
      <c r="AA10" s="24">
        <f>X9+X10</f>
        <v>229</v>
      </c>
      <c r="AC10" s="5">
        <v>0</v>
      </c>
      <c r="AJ10" s="23"/>
    </row>
    <row r="11" spans="1:36" x14ac:dyDescent="0.2">
      <c r="A11" t="s">
        <v>138</v>
      </c>
      <c r="B11" t="s">
        <v>107</v>
      </c>
      <c r="C11">
        <v>8</v>
      </c>
      <c r="D11" s="5">
        <v>29</v>
      </c>
      <c r="E11" s="5">
        <v>25</v>
      </c>
      <c r="F11" s="2"/>
      <c r="G11" s="2"/>
      <c r="H11" s="2"/>
      <c r="I11" s="10"/>
      <c r="J11">
        <f t="shared" si="0"/>
        <v>0</v>
      </c>
      <c r="K11" s="2">
        <v>60433</v>
      </c>
      <c r="L11" s="2">
        <v>60924</v>
      </c>
      <c r="M11" s="2"/>
      <c r="N11" s="2"/>
      <c r="O11" s="2">
        <f t="shared" si="1"/>
        <v>2</v>
      </c>
      <c r="P11" s="2"/>
      <c r="Q11" s="2"/>
      <c r="R11" s="2"/>
      <c r="S11" s="2"/>
      <c r="T11" s="2"/>
      <c r="U11" s="2"/>
      <c r="V11" s="2">
        <f t="shared" si="2"/>
        <v>0</v>
      </c>
      <c r="W11" s="7"/>
      <c r="X11" s="30">
        <f t="shared" si="3"/>
        <v>50</v>
      </c>
      <c r="Y11" s="2" t="s">
        <v>131</v>
      </c>
      <c r="Z11" s="9">
        <v>42851</v>
      </c>
      <c r="AA11" s="24"/>
      <c r="AC11" s="5"/>
      <c r="AJ11" s="23"/>
    </row>
    <row r="12" spans="1:36" x14ac:dyDescent="0.2">
      <c r="A12" t="s">
        <v>422</v>
      </c>
      <c r="B12" t="s">
        <v>423</v>
      </c>
      <c r="C12">
        <v>8</v>
      </c>
      <c r="D12" s="5">
        <v>29</v>
      </c>
      <c r="E12" s="5">
        <v>25</v>
      </c>
      <c r="F12" s="2"/>
      <c r="G12" s="2"/>
      <c r="H12" s="2"/>
      <c r="I12" s="10"/>
      <c r="J12">
        <f t="shared" si="0"/>
        <v>0</v>
      </c>
      <c r="K12" s="2"/>
      <c r="L12" s="2"/>
      <c r="M12" s="2"/>
      <c r="N12" s="2"/>
      <c r="O12" s="2">
        <f t="shared" si="1"/>
        <v>0</v>
      </c>
      <c r="P12" s="2"/>
      <c r="Q12" s="2"/>
      <c r="R12" s="2"/>
      <c r="S12" s="2"/>
      <c r="T12" s="2"/>
      <c r="U12" s="2"/>
      <c r="V12" s="2">
        <f t="shared" si="2"/>
        <v>0</v>
      </c>
      <c r="W12" s="7"/>
      <c r="X12" s="30">
        <f t="shared" si="3"/>
        <v>0</v>
      </c>
      <c r="Y12" s="29" t="s">
        <v>391</v>
      </c>
      <c r="Z12" s="9"/>
      <c r="AA12" s="24"/>
      <c r="AC12" s="5">
        <v>0</v>
      </c>
      <c r="AJ12" s="23"/>
    </row>
    <row r="13" spans="1:36" x14ac:dyDescent="0.2">
      <c r="A13" t="s">
        <v>31</v>
      </c>
      <c r="B13" t="s">
        <v>32</v>
      </c>
      <c r="C13">
        <v>4</v>
      </c>
      <c r="D13" s="6">
        <v>55</v>
      </c>
      <c r="E13" s="6">
        <f>$AG$6</f>
        <v>35</v>
      </c>
      <c r="F13" s="2"/>
      <c r="G13" s="2"/>
      <c r="H13" s="2"/>
      <c r="I13" s="2"/>
      <c r="J13">
        <f t="shared" si="0"/>
        <v>0</v>
      </c>
      <c r="K13" s="2"/>
      <c r="L13" s="2"/>
      <c r="M13" s="2"/>
      <c r="N13" s="2"/>
      <c r="O13" s="2">
        <f t="shared" si="1"/>
        <v>0</v>
      </c>
      <c r="P13" s="2"/>
      <c r="Q13" s="2"/>
      <c r="R13" s="2"/>
      <c r="S13" s="2"/>
      <c r="T13" s="2"/>
      <c r="U13" s="2"/>
      <c r="V13" s="2">
        <f t="shared" si="2"/>
        <v>0</v>
      </c>
      <c r="W13" s="7"/>
      <c r="X13" s="30">
        <f t="shared" si="3"/>
        <v>0</v>
      </c>
      <c r="Y13" s="2" t="s">
        <v>131</v>
      </c>
      <c r="Z13" s="22"/>
      <c r="AA13" s="7"/>
      <c r="AC13" s="5">
        <v>0</v>
      </c>
      <c r="AJ13" s="23"/>
    </row>
    <row r="14" spans="1:36" x14ac:dyDescent="0.2">
      <c r="A14" t="s">
        <v>294</v>
      </c>
      <c r="B14" t="s">
        <v>443</v>
      </c>
      <c r="C14">
        <v>8</v>
      </c>
      <c r="D14" s="6">
        <v>29</v>
      </c>
      <c r="E14" s="6">
        <v>25</v>
      </c>
      <c r="F14" s="2"/>
      <c r="G14" s="2"/>
      <c r="H14" s="2"/>
      <c r="I14" s="2"/>
      <c r="J14">
        <f t="shared" ref="J14" si="4">COUNT(F14:I14)</f>
        <v>0</v>
      </c>
      <c r="K14" s="2"/>
      <c r="L14" s="2"/>
      <c r="M14" s="2"/>
      <c r="N14" s="2"/>
      <c r="O14" s="2">
        <f t="shared" si="1"/>
        <v>0</v>
      </c>
      <c r="P14" s="2"/>
      <c r="Q14" s="2"/>
      <c r="R14" s="2"/>
      <c r="S14" s="2"/>
      <c r="T14" s="2"/>
      <c r="U14" s="2"/>
      <c r="V14" s="2">
        <f t="shared" si="2"/>
        <v>0</v>
      </c>
      <c r="W14" s="7"/>
      <c r="X14" s="30">
        <f t="shared" ref="X14" si="5">+(J14*D14)+(O14*E14)+(V14*$AG$7)+W14</f>
        <v>0</v>
      </c>
      <c r="Y14" s="2" t="s">
        <v>205</v>
      </c>
      <c r="Z14" s="22"/>
      <c r="AA14" s="7"/>
      <c r="AC14" s="5"/>
      <c r="AJ14" s="23"/>
    </row>
    <row r="15" spans="1:36" x14ac:dyDescent="0.2">
      <c r="A15" t="s">
        <v>358</v>
      </c>
      <c r="B15" t="s">
        <v>359</v>
      </c>
      <c r="C15">
        <v>8</v>
      </c>
      <c r="D15" s="5">
        <f>+$AF$2</f>
        <v>29</v>
      </c>
      <c r="E15" s="5">
        <f>+$AG$2</f>
        <v>25</v>
      </c>
      <c r="F15" s="2"/>
      <c r="G15" s="2"/>
      <c r="H15" s="2"/>
      <c r="I15" s="2"/>
      <c r="J15">
        <f t="shared" si="0"/>
        <v>0</v>
      </c>
      <c r="K15" s="2"/>
      <c r="L15" s="2"/>
      <c r="M15" s="2"/>
      <c r="N15" s="2"/>
      <c r="O15" s="2">
        <f t="shared" si="1"/>
        <v>0</v>
      </c>
      <c r="P15" s="2"/>
      <c r="Q15" s="2"/>
      <c r="R15" s="2"/>
      <c r="S15" s="2"/>
      <c r="T15" s="2"/>
      <c r="U15" s="2"/>
      <c r="V15" s="2">
        <f t="shared" si="2"/>
        <v>0</v>
      </c>
      <c r="W15" s="7"/>
      <c r="X15" s="30">
        <f t="shared" si="3"/>
        <v>0</v>
      </c>
      <c r="Y15" s="37" t="s">
        <v>390</v>
      </c>
      <c r="Z15" s="9"/>
      <c r="AA15" s="22"/>
      <c r="AB15" s="1"/>
      <c r="AC15" s="5">
        <v>0</v>
      </c>
      <c r="AD15" s="7"/>
      <c r="AJ15" s="23"/>
    </row>
    <row r="16" spans="1:36" x14ac:dyDescent="0.2">
      <c r="A16" t="s">
        <v>86</v>
      </c>
      <c r="B16" t="s">
        <v>359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0"/>
        <v>0</v>
      </c>
      <c r="K16" s="2"/>
      <c r="L16" s="2"/>
      <c r="M16" s="2"/>
      <c r="N16" s="2"/>
      <c r="O16" s="2">
        <f t="shared" si="1"/>
        <v>0</v>
      </c>
      <c r="P16" s="2"/>
      <c r="Q16" s="2"/>
      <c r="R16" s="2"/>
      <c r="S16" s="2"/>
      <c r="T16" s="2"/>
      <c r="U16" s="2"/>
      <c r="V16" s="2">
        <f t="shared" si="2"/>
        <v>0</v>
      </c>
      <c r="W16" s="7"/>
      <c r="X16" s="30">
        <f t="shared" si="3"/>
        <v>0</v>
      </c>
      <c r="Y16" s="2" t="s">
        <v>131</v>
      </c>
      <c r="Z16" s="9"/>
      <c r="AC16" s="5"/>
      <c r="AD16" s="7"/>
      <c r="AJ16" s="23"/>
    </row>
    <row r="17" spans="1:36" x14ac:dyDescent="0.2">
      <c r="A17" t="s">
        <v>360</v>
      </c>
      <c r="B17" t="s">
        <v>359</v>
      </c>
      <c r="C17">
        <v>8</v>
      </c>
      <c r="D17" s="5">
        <f>+$AF$2</f>
        <v>29</v>
      </c>
      <c r="E17" s="5">
        <f>+$AG$2</f>
        <v>25</v>
      </c>
      <c r="F17" s="2"/>
      <c r="G17" s="2"/>
      <c r="H17" s="2"/>
      <c r="I17" s="2"/>
      <c r="J17">
        <f t="shared" si="0"/>
        <v>0</v>
      </c>
      <c r="K17" s="2"/>
      <c r="L17" s="2"/>
      <c r="M17" s="2"/>
      <c r="N17" s="2"/>
      <c r="O17" s="2">
        <f t="shared" si="1"/>
        <v>0</v>
      </c>
      <c r="P17" s="2"/>
      <c r="Q17" s="2"/>
      <c r="R17" s="2"/>
      <c r="S17" s="2"/>
      <c r="T17" s="2"/>
      <c r="U17" s="2"/>
      <c r="V17" s="2">
        <f t="shared" si="2"/>
        <v>0</v>
      </c>
      <c r="W17" s="7"/>
      <c r="X17" s="30">
        <f t="shared" si="3"/>
        <v>0</v>
      </c>
      <c r="Y17" s="2" t="s">
        <v>131</v>
      </c>
      <c r="Z17" s="9"/>
      <c r="AC17" s="5"/>
      <c r="AD17" s="7"/>
      <c r="AJ17" s="23"/>
    </row>
    <row r="18" spans="1:36" x14ac:dyDescent="0.2">
      <c r="A18" t="s">
        <v>144</v>
      </c>
      <c r="B18" t="s">
        <v>145</v>
      </c>
      <c r="C18">
        <v>7</v>
      </c>
      <c r="D18" s="5">
        <v>34</v>
      </c>
      <c r="E18" s="5">
        <v>27</v>
      </c>
      <c r="F18" s="2"/>
      <c r="G18" s="2"/>
      <c r="H18" s="2"/>
      <c r="I18" s="2"/>
      <c r="J18">
        <f t="shared" si="0"/>
        <v>0</v>
      </c>
      <c r="K18" s="2"/>
      <c r="L18" s="2"/>
      <c r="M18" s="2"/>
      <c r="N18" s="2"/>
      <c r="O18" s="2">
        <f t="shared" si="1"/>
        <v>0</v>
      </c>
      <c r="P18" s="2"/>
      <c r="Q18" s="2"/>
      <c r="R18" s="2"/>
      <c r="S18" s="2"/>
      <c r="T18" s="2"/>
      <c r="U18" s="2"/>
      <c r="V18" s="2">
        <f t="shared" si="2"/>
        <v>0</v>
      </c>
      <c r="W18" s="7"/>
      <c r="X18" s="30">
        <f t="shared" si="3"/>
        <v>0</v>
      </c>
      <c r="Y18" s="2" t="s">
        <v>131</v>
      </c>
      <c r="Z18" s="9"/>
      <c r="AC18" s="5"/>
      <c r="AD18" s="7"/>
      <c r="AJ18" s="23"/>
    </row>
    <row r="19" spans="1:36" x14ac:dyDescent="0.2">
      <c r="A19" t="s">
        <v>140</v>
      </c>
      <c r="B19" t="s">
        <v>141</v>
      </c>
      <c r="C19">
        <v>8</v>
      </c>
      <c r="D19" s="5">
        <f>+$AF$2</f>
        <v>29</v>
      </c>
      <c r="E19" s="5">
        <f>+$AG$2</f>
        <v>25</v>
      </c>
      <c r="F19" s="2"/>
      <c r="G19" s="2"/>
      <c r="H19" s="2"/>
      <c r="I19" s="2"/>
      <c r="J19">
        <f t="shared" si="0"/>
        <v>0</v>
      </c>
      <c r="K19" s="2"/>
      <c r="L19" s="2"/>
      <c r="M19" s="2"/>
      <c r="N19" s="2"/>
      <c r="O19" s="2">
        <f t="shared" si="1"/>
        <v>0</v>
      </c>
      <c r="P19" s="2"/>
      <c r="Q19" s="2"/>
      <c r="R19" s="2"/>
      <c r="S19" s="2"/>
      <c r="T19" s="2"/>
      <c r="U19" s="2"/>
      <c r="V19" s="2">
        <f t="shared" si="2"/>
        <v>0</v>
      </c>
      <c r="W19" s="7"/>
      <c r="X19" s="30">
        <f t="shared" si="3"/>
        <v>0</v>
      </c>
      <c r="Y19" s="2" t="s">
        <v>131</v>
      </c>
      <c r="Z19" s="9"/>
      <c r="AC19" s="5"/>
      <c r="AD19" s="7"/>
      <c r="AJ19" s="23"/>
    </row>
    <row r="20" spans="1:36" x14ac:dyDescent="0.2">
      <c r="A20" t="s">
        <v>386</v>
      </c>
      <c r="B20" t="s">
        <v>387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0"/>
        <v>0</v>
      </c>
      <c r="K20" s="2"/>
      <c r="L20" s="2"/>
      <c r="M20" s="2"/>
      <c r="N20" s="2"/>
      <c r="O20" s="2">
        <f t="shared" si="1"/>
        <v>0</v>
      </c>
      <c r="P20" s="2"/>
      <c r="Q20" s="2"/>
      <c r="R20" s="2"/>
      <c r="S20" s="2"/>
      <c r="T20" s="2"/>
      <c r="U20" s="2"/>
      <c r="V20" s="2">
        <f t="shared" si="2"/>
        <v>0</v>
      </c>
      <c r="W20" s="7"/>
      <c r="X20" s="30">
        <f t="shared" si="3"/>
        <v>0</v>
      </c>
      <c r="Y20" s="2" t="s">
        <v>131</v>
      </c>
      <c r="Z20" s="9"/>
      <c r="AC20" s="5"/>
      <c r="AD20" s="7"/>
      <c r="AJ20" s="23"/>
    </row>
    <row r="21" spans="1:36" x14ac:dyDescent="0.2">
      <c r="A21" t="s">
        <v>223</v>
      </c>
      <c r="B21" t="s">
        <v>224</v>
      </c>
      <c r="C21">
        <v>8</v>
      </c>
      <c r="D21" s="5">
        <v>29</v>
      </c>
      <c r="E21" s="5">
        <v>25</v>
      </c>
      <c r="F21" s="2">
        <v>60354</v>
      </c>
      <c r="G21" s="2">
        <v>60802</v>
      </c>
      <c r="H21" s="2"/>
      <c r="I21" s="2"/>
      <c r="J21">
        <f t="shared" si="0"/>
        <v>2</v>
      </c>
      <c r="K21" s="2">
        <v>60175</v>
      </c>
      <c r="L21" s="2">
        <v>60928</v>
      </c>
      <c r="M21" s="2"/>
      <c r="N21" s="2"/>
      <c r="O21" s="2">
        <f t="shared" si="1"/>
        <v>2</v>
      </c>
      <c r="P21" s="2"/>
      <c r="Q21" s="2"/>
      <c r="R21" s="2"/>
      <c r="S21" s="2"/>
      <c r="T21" s="2"/>
      <c r="U21" s="2"/>
      <c r="V21" s="2">
        <f t="shared" si="2"/>
        <v>0</v>
      </c>
      <c r="W21" s="7"/>
      <c r="X21" s="30">
        <f t="shared" si="3"/>
        <v>108</v>
      </c>
      <c r="Y21" s="2" t="s">
        <v>131</v>
      </c>
      <c r="Z21" s="9">
        <v>42851</v>
      </c>
      <c r="AA21" s="7"/>
      <c r="AC21" s="5"/>
      <c r="AD21" s="6"/>
      <c r="AJ21" s="23"/>
    </row>
    <row r="22" spans="1:36" x14ac:dyDescent="0.2">
      <c r="A22" t="s">
        <v>264</v>
      </c>
      <c r="B22" t="s">
        <v>224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0"/>
        <v>0</v>
      </c>
      <c r="K22" s="2"/>
      <c r="L22" s="2"/>
      <c r="M22" s="2"/>
      <c r="N22" s="2"/>
      <c r="O22" s="2">
        <f t="shared" si="1"/>
        <v>0</v>
      </c>
      <c r="P22" s="2"/>
      <c r="Q22" s="2"/>
      <c r="R22" s="2"/>
      <c r="S22" s="2"/>
      <c r="T22" s="2"/>
      <c r="U22" s="2"/>
      <c r="V22" s="2">
        <f t="shared" si="2"/>
        <v>0</v>
      </c>
      <c r="W22" s="7"/>
      <c r="X22" s="30">
        <f t="shared" si="3"/>
        <v>0</v>
      </c>
      <c r="Y22" s="2" t="s">
        <v>415</v>
      </c>
      <c r="Z22" s="9"/>
      <c r="AA22" s="7">
        <f>+X21+X22</f>
        <v>108</v>
      </c>
      <c r="AC22" s="5"/>
      <c r="AD22" s="6"/>
      <c r="AJ22" s="23"/>
    </row>
    <row r="23" spans="1:36" x14ac:dyDescent="0.2">
      <c r="A23" t="s">
        <v>322</v>
      </c>
      <c r="B23" t="s">
        <v>323</v>
      </c>
      <c r="C23">
        <v>8</v>
      </c>
      <c r="D23" s="5">
        <v>29</v>
      </c>
      <c r="E23" s="5">
        <v>25</v>
      </c>
      <c r="F23" s="2">
        <v>60168</v>
      </c>
      <c r="G23" s="2">
        <v>60353</v>
      </c>
      <c r="H23" s="2"/>
      <c r="I23" s="2"/>
      <c r="J23">
        <f t="shared" si="0"/>
        <v>2</v>
      </c>
      <c r="K23" s="2"/>
      <c r="L23" s="2"/>
      <c r="M23" s="2"/>
      <c r="N23" s="2"/>
      <c r="O23" s="2">
        <f t="shared" si="1"/>
        <v>0</v>
      </c>
      <c r="P23" s="2"/>
      <c r="Q23" s="2"/>
      <c r="R23" s="2"/>
      <c r="S23" s="2"/>
      <c r="T23" s="2"/>
      <c r="U23" s="2"/>
      <c r="V23" s="2">
        <f t="shared" si="2"/>
        <v>0</v>
      </c>
      <c r="W23" s="7"/>
      <c r="X23" s="30">
        <f t="shared" si="3"/>
        <v>58</v>
      </c>
      <c r="Y23" s="2" t="s">
        <v>131</v>
      </c>
      <c r="Z23" s="9">
        <v>42851</v>
      </c>
      <c r="AA23" s="7"/>
      <c r="AB23" s="1"/>
      <c r="AC23" s="5"/>
      <c r="AJ23" s="23"/>
    </row>
    <row r="24" spans="1:36" x14ac:dyDescent="0.2">
      <c r="A24" t="s">
        <v>229</v>
      </c>
      <c r="B24" t="s">
        <v>395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0"/>
        <v>0</v>
      </c>
      <c r="K24" s="2">
        <v>60354</v>
      </c>
      <c r="L24" s="2">
        <v>60353</v>
      </c>
      <c r="M24" s="2"/>
      <c r="N24" s="2"/>
      <c r="O24" s="2">
        <f t="shared" si="1"/>
        <v>2</v>
      </c>
      <c r="P24" s="2"/>
      <c r="Q24" s="2"/>
      <c r="R24" s="2"/>
      <c r="S24" s="2"/>
      <c r="T24" s="2"/>
      <c r="U24" s="2"/>
      <c r="V24" s="2">
        <f t="shared" si="2"/>
        <v>0</v>
      </c>
      <c r="W24" s="7"/>
      <c r="X24" s="30">
        <f t="shared" si="3"/>
        <v>50</v>
      </c>
      <c r="Y24" s="2" t="s">
        <v>131</v>
      </c>
      <c r="Z24" s="9">
        <v>42851</v>
      </c>
      <c r="AA24" s="7"/>
      <c r="AB24" s="1"/>
      <c r="AC24" s="5"/>
      <c r="AJ24" s="23"/>
    </row>
    <row r="25" spans="1:36" x14ac:dyDescent="0.2">
      <c r="A25" t="s">
        <v>316</v>
      </c>
      <c r="B25" t="s">
        <v>317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si="0"/>
        <v>0</v>
      </c>
      <c r="K25" s="2"/>
      <c r="L25" s="2"/>
      <c r="M25" s="2"/>
      <c r="N25" s="2"/>
      <c r="O25" s="2">
        <f t="shared" si="1"/>
        <v>0</v>
      </c>
      <c r="P25" s="2"/>
      <c r="Q25" s="2"/>
      <c r="R25" s="2"/>
      <c r="S25" s="2"/>
      <c r="T25" s="2"/>
      <c r="U25" s="2"/>
      <c r="V25" s="2">
        <f t="shared" si="2"/>
        <v>0</v>
      </c>
      <c r="W25" s="7"/>
      <c r="X25" s="30">
        <f t="shared" si="3"/>
        <v>0</v>
      </c>
      <c r="Y25" s="2" t="s">
        <v>131</v>
      </c>
      <c r="Z25" s="9"/>
      <c r="AA25" s="7"/>
      <c r="AC25" s="5"/>
      <c r="AJ25" s="23"/>
    </row>
    <row r="26" spans="1:36" x14ac:dyDescent="0.2">
      <c r="A26" t="s">
        <v>352</v>
      </c>
      <c r="B26" t="s">
        <v>353</v>
      </c>
      <c r="C26">
        <v>7</v>
      </c>
      <c r="D26" s="5">
        <v>34</v>
      </c>
      <c r="E26" s="5">
        <v>27</v>
      </c>
      <c r="F26" s="2"/>
      <c r="G26" s="2"/>
      <c r="H26" s="2"/>
      <c r="I26" s="2"/>
      <c r="J26">
        <f t="shared" si="0"/>
        <v>0</v>
      </c>
      <c r="K26" s="2"/>
      <c r="L26" s="2"/>
      <c r="M26" s="2"/>
      <c r="N26" s="2"/>
      <c r="O26" s="2">
        <f t="shared" si="1"/>
        <v>0</v>
      </c>
      <c r="P26" s="2"/>
      <c r="Q26" s="2"/>
      <c r="R26" s="2"/>
      <c r="S26" s="2"/>
      <c r="T26" s="2"/>
      <c r="U26" s="2"/>
      <c r="V26" s="2">
        <f t="shared" si="2"/>
        <v>0</v>
      </c>
      <c r="W26" s="7"/>
      <c r="X26" s="30">
        <f t="shared" si="3"/>
        <v>0</v>
      </c>
      <c r="Y26" s="2" t="s">
        <v>131</v>
      </c>
      <c r="Z26" s="9"/>
      <c r="AA26" s="7"/>
      <c r="AC26" s="5"/>
      <c r="AJ26" s="23"/>
    </row>
    <row r="27" spans="1:36" x14ac:dyDescent="0.2">
      <c r="A27" t="s">
        <v>277</v>
      </c>
      <c r="B27" t="s">
        <v>278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0"/>
        <v>0</v>
      </c>
      <c r="K27" s="2"/>
      <c r="L27" s="2"/>
      <c r="M27" s="2"/>
      <c r="N27" s="2"/>
      <c r="O27" s="2">
        <f t="shared" si="1"/>
        <v>0</v>
      </c>
      <c r="P27" s="2"/>
      <c r="Q27" s="2"/>
      <c r="R27" s="2"/>
      <c r="S27" s="2"/>
      <c r="T27" s="2"/>
      <c r="U27" s="2"/>
      <c r="V27" s="2">
        <f t="shared" si="2"/>
        <v>0</v>
      </c>
      <c r="W27" s="7"/>
      <c r="X27" s="30">
        <f t="shared" si="3"/>
        <v>0</v>
      </c>
      <c r="Y27" s="2" t="s">
        <v>131</v>
      </c>
      <c r="Z27" s="22"/>
      <c r="AA27" s="7"/>
      <c r="AB27" s="1"/>
      <c r="AC27" s="5"/>
      <c r="AJ27" s="23"/>
    </row>
    <row r="28" spans="1:36" x14ac:dyDescent="0.2">
      <c r="A28" t="s">
        <v>222</v>
      </c>
      <c r="B28" t="s">
        <v>438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0"/>
        <v>0</v>
      </c>
      <c r="K28" s="2">
        <v>60922</v>
      </c>
      <c r="L28" s="2">
        <v>60930</v>
      </c>
      <c r="M28" s="2">
        <v>60733</v>
      </c>
      <c r="N28" s="2">
        <v>60933</v>
      </c>
      <c r="O28" s="2">
        <f t="shared" si="1"/>
        <v>4</v>
      </c>
      <c r="P28" s="2"/>
      <c r="Q28" s="2"/>
      <c r="R28" s="2"/>
      <c r="S28" s="2"/>
      <c r="T28" s="2"/>
      <c r="U28" s="2"/>
      <c r="V28" s="2">
        <f t="shared" si="2"/>
        <v>0</v>
      </c>
      <c r="W28" s="7"/>
      <c r="X28" s="30">
        <f t="shared" si="3"/>
        <v>100</v>
      </c>
      <c r="Y28" s="2" t="s">
        <v>131</v>
      </c>
      <c r="Z28" s="22">
        <v>42851</v>
      </c>
      <c r="AA28" s="7"/>
      <c r="AB28" s="1"/>
      <c r="AC28" s="5"/>
      <c r="AJ28" s="23"/>
    </row>
    <row r="29" spans="1:36" x14ac:dyDescent="0.2">
      <c r="A29" t="s">
        <v>38</v>
      </c>
      <c r="B29" t="s">
        <v>39</v>
      </c>
      <c r="C29">
        <v>8</v>
      </c>
      <c r="D29" s="5">
        <f>+'4 23 17 payroll'!$AF$2</f>
        <v>29</v>
      </c>
      <c r="E29" s="5">
        <v>25</v>
      </c>
      <c r="F29" s="2"/>
      <c r="G29" s="2"/>
      <c r="H29" s="2"/>
      <c r="I29" s="2"/>
      <c r="J29">
        <f t="shared" si="0"/>
        <v>0</v>
      </c>
      <c r="K29" s="2"/>
      <c r="L29" s="2"/>
      <c r="M29" s="2"/>
      <c r="N29" s="2"/>
      <c r="O29" s="2">
        <f t="shared" si="1"/>
        <v>0</v>
      </c>
      <c r="P29" s="2"/>
      <c r="Q29" s="2"/>
      <c r="R29" s="2"/>
      <c r="S29" s="2"/>
      <c r="T29" s="2"/>
      <c r="U29" s="2"/>
      <c r="V29" s="2">
        <f t="shared" si="2"/>
        <v>0</v>
      </c>
      <c r="W29" s="7"/>
      <c r="X29" s="30">
        <f t="shared" si="3"/>
        <v>0</v>
      </c>
      <c r="Y29" s="2" t="s">
        <v>131</v>
      </c>
      <c r="Z29" s="9"/>
      <c r="AA29" s="7"/>
      <c r="AC29" s="5"/>
      <c r="AH29" s="2"/>
      <c r="AJ29" s="23"/>
    </row>
    <row r="30" spans="1:36" x14ac:dyDescent="0.2">
      <c r="A30" t="s">
        <v>65</v>
      </c>
      <c r="B30" t="s">
        <v>66</v>
      </c>
      <c r="C30">
        <f>AE3</f>
        <v>7</v>
      </c>
      <c r="D30" s="5">
        <f>AF3</f>
        <v>34</v>
      </c>
      <c r="E30" s="5">
        <f>AG3</f>
        <v>27</v>
      </c>
      <c r="F30" s="2"/>
      <c r="G30" s="2"/>
      <c r="H30" s="2"/>
      <c r="I30" s="2"/>
      <c r="J30">
        <f t="shared" si="0"/>
        <v>0</v>
      </c>
      <c r="K30" s="2"/>
      <c r="L30" s="2"/>
      <c r="M30" s="2"/>
      <c r="N30" s="2"/>
      <c r="O30" s="2">
        <f t="shared" si="1"/>
        <v>0</v>
      </c>
      <c r="P30" s="2"/>
      <c r="Q30" s="2"/>
      <c r="R30" s="2"/>
      <c r="S30" s="2"/>
      <c r="T30" s="2"/>
      <c r="U30" s="2"/>
      <c r="V30" s="2">
        <f t="shared" si="2"/>
        <v>0</v>
      </c>
      <c r="W30" s="7"/>
      <c r="X30" s="30">
        <f t="shared" si="3"/>
        <v>0</v>
      </c>
      <c r="Y30" s="2" t="s">
        <v>131</v>
      </c>
      <c r="Z30" s="9"/>
      <c r="AA30" s="22"/>
      <c r="AC30" s="5"/>
      <c r="AE30" s="2"/>
      <c r="AJ30" s="23"/>
    </row>
    <row r="31" spans="1:36" x14ac:dyDescent="0.2">
      <c r="A31" t="s">
        <v>18</v>
      </c>
      <c r="B31" t="s">
        <v>52</v>
      </c>
      <c r="C31">
        <f>AE3</f>
        <v>7</v>
      </c>
      <c r="D31" s="5">
        <f>AF3</f>
        <v>34</v>
      </c>
      <c r="E31" s="5">
        <f>AG3</f>
        <v>27</v>
      </c>
      <c r="F31" s="2">
        <v>60348</v>
      </c>
      <c r="G31" s="2"/>
      <c r="H31" s="2"/>
      <c r="I31" s="2"/>
      <c r="J31">
        <f t="shared" si="0"/>
        <v>1</v>
      </c>
      <c r="K31" s="2">
        <v>60351</v>
      </c>
      <c r="L31" s="2"/>
      <c r="M31" s="2"/>
      <c r="N31" s="2"/>
      <c r="O31" s="2">
        <f t="shared" si="1"/>
        <v>1</v>
      </c>
      <c r="P31" s="2"/>
      <c r="Q31" s="2"/>
      <c r="R31" s="2"/>
      <c r="S31" s="2"/>
      <c r="T31" s="2"/>
      <c r="U31" s="2"/>
      <c r="V31" s="2">
        <f t="shared" si="2"/>
        <v>0</v>
      </c>
      <c r="W31" s="7"/>
      <c r="X31" s="30">
        <f t="shared" si="3"/>
        <v>61</v>
      </c>
      <c r="Y31" s="2" t="s">
        <v>131</v>
      </c>
      <c r="Z31" s="9">
        <v>42851</v>
      </c>
      <c r="AA31" s="22"/>
      <c r="AC31" s="5"/>
      <c r="AE31" s="2"/>
      <c r="AJ31" s="23"/>
    </row>
    <row r="32" spans="1:36" x14ac:dyDescent="0.2">
      <c r="A32" t="s">
        <v>57</v>
      </c>
      <c r="B32" t="s">
        <v>97</v>
      </c>
      <c r="C32">
        <v>6</v>
      </c>
      <c r="D32" s="5">
        <v>40</v>
      </c>
      <c r="E32" s="5">
        <v>29</v>
      </c>
      <c r="F32" s="2">
        <v>60053</v>
      </c>
      <c r="G32" s="2"/>
      <c r="H32" s="2"/>
      <c r="I32" s="2"/>
      <c r="J32">
        <f t="shared" si="0"/>
        <v>1</v>
      </c>
      <c r="K32" s="2">
        <v>60050</v>
      </c>
      <c r="L32" s="2"/>
      <c r="M32" s="2"/>
      <c r="N32" s="2"/>
      <c r="O32" s="2">
        <f t="shared" si="1"/>
        <v>1</v>
      </c>
      <c r="P32" s="2"/>
      <c r="Q32" s="2"/>
      <c r="R32" s="2"/>
      <c r="S32" s="2"/>
      <c r="T32" s="2"/>
      <c r="U32" s="2"/>
      <c r="V32" s="2">
        <f t="shared" si="2"/>
        <v>0</v>
      </c>
      <c r="W32" s="7"/>
      <c r="X32" s="30">
        <f t="shared" si="3"/>
        <v>69</v>
      </c>
      <c r="Y32" s="2" t="s">
        <v>131</v>
      </c>
      <c r="Z32" s="9">
        <v>42851</v>
      </c>
      <c r="AA32" s="7"/>
      <c r="AC32" s="5"/>
      <c r="AE32" s="2"/>
      <c r="AJ32" s="23"/>
    </row>
    <row r="33" spans="1:36" x14ac:dyDescent="0.2">
      <c r="A33" t="s">
        <v>54</v>
      </c>
      <c r="B33" t="s">
        <v>435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0"/>
        <v>0</v>
      </c>
      <c r="K33" s="2">
        <v>60193</v>
      </c>
      <c r="L33" s="2">
        <v>60352</v>
      </c>
      <c r="M33" s="2">
        <v>60355</v>
      </c>
      <c r="N33" s="2">
        <v>60349</v>
      </c>
      <c r="O33" s="2">
        <f t="shared" si="1"/>
        <v>4</v>
      </c>
      <c r="P33" s="2"/>
      <c r="Q33" s="2"/>
      <c r="R33" s="2"/>
      <c r="S33" s="2"/>
      <c r="T33" s="2"/>
      <c r="U33" s="2"/>
      <c r="V33" s="2">
        <f t="shared" si="2"/>
        <v>0</v>
      </c>
      <c r="W33" s="7"/>
      <c r="X33" s="30">
        <f t="shared" si="3"/>
        <v>100</v>
      </c>
      <c r="Y33" s="2" t="s">
        <v>131</v>
      </c>
      <c r="Z33" s="9">
        <v>42851</v>
      </c>
      <c r="AA33" s="7"/>
      <c r="AC33" s="5"/>
      <c r="AE33" s="2"/>
      <c r="AJ33" s="23"/>
    </row>
    <row r="34" spans="1:36" x14ac:dyDescent="0.2">
      <c r="A34" t="s">
        <v>5</v>
      </c>
      <c r="B34" t="s">
        <v>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>
        <f t="shared" si="0"/>
        <v>0</v>
      </c>
      <c r="K34" s="2"/>
      <c r="L34" s="2"/>
      <c r="M34" s="2"/>
      <c r="N34" s="2"/>
      <c r="O34" s="2">
        <f t="shared" si="1"/>
        <v>0</v>
      </c>
      <c r="P34" s="2"/>
      <c r="Q34" s="2"/>
      <c r="R34" s="2"/>
      <c r="S34" s="2"/>
      <c r="T34" s="2"/>
      <c r="U34" s="2"/>
      <c r="V34" s="2">
        <f t="shared" si="2"/>
        <v>0</v>
      </c>
      <c r="W34" s="7"/>
      <c r="X34" s="30">
        <f t="shared" si="3"/>
        <v>0</v>
      </c>
      <c r="Y34" s="2" t="s">
        <v>131</v>
      </c>
      <c r="Z34" s="9"/>
      <c r="AA34" s="7"/>
      <c r="AC34" s="5"/>
      <c r="AE34" s="2"/>
      <c r="AJ34" s="23"/>
    </row>
    <row r="35" spans="1:36" x14ac:dyDescent="0.2">
      <c r="A35" s="2" t="s">
        <v>194</v>
      </c>
      <c r="B35" s="2" t="s">
        <v>195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 t="shared" si="0"/>
        <v>0</v>
      </c>
      <c r="K35" s="2"/>
      <c r="L35" s="2"/>
      <c r="M35" s="2"/>
      <c r="N35" s="2"/>
      <c r="O35" s="2">
        <f t="shared" si="1"/>
        <v>0</v>
      </c>
      <c r="P35" s="2"/>
      <c r="Q35" s="2"/>
      <c r="R35" s="2"/>
      <c r="S35" s="2"/>
      <c r="T35" s="2"/>
      <c r="U35" s="2"/>
      <c r="V35" s="2">
        <f t="shared" si="2"/>
        <v>0</v>
      </c>
      <c r="W35" s="7"/>
      <c r="X35" s="30">
        <f t="shared" si="3"/>
        <v>0</v>
      </c>
      <c r="Y35" s="31" t="s">
        <v>205</v>
      </c>
      <c r="Z35" s="7"/>
      <c r="AA35" s="7"/>
      <c r="AC35" s="5">
        <f>+X35</f>
        <v>0</v>
      </c>
      <c r="AE35" s="2"/>
      <c r="AJ35" s="23"/>
    </row>
    <row r="36" spans="1:36" x14ac:dyDescent="0.2">
      <c r="A36" s="2" t="s">
        <v>35</v>
      </c>
      <c r="B36" s="2" t="s">
        <v>36</v>
      </c>
      <c r="C36">
        <v>6</v>
      </c>
      <c r="D36" s="5">
        <v>40</v>
      </c>
      <c r="E36" s="5">
        <v>29</v>
      </c>
      <c r="F36" s="2"/>
      <c r="G36" s="2"/>
      <c r="H36" s="2"/>
      <c r="I36" s="2"/>
      <c r="J36">
        <f t="shared" si="0"/>
        <v>0</v>
      </c>
      <c r="K36" s="2"/>
      <c r="L36" s="2"/>
      <c r="M36" s="2"/>
      <c r="N36" s="2"/>
      <c r="O36" s="2">
        <f t="shared" si="1"/>
        <v>0</v>
      </c>
      <c r="P36" s="2"/>
      <c r="Q36" s="2"/>
      <c r="R36" s="2"/>
      <c r="S36" s="2"/>
      <c r="T36" s="2"/>
      <c r="U36" s="2"/>
      <c r="V36" s="2">
        <f t="shared" si="2"/>
        <v>0</v>
      </c>
      <c r="W36" s="7"/>
      <c r="X36" s="30">
        <f t="shared" si="3"/>
        <v>0</v>
      </c>
      <c r="Y36" s="2" t="s">
        <v>131</v>
      </c>
      <c r="Z36" s="9"/>
      <c r="AA36" s="22"/>
      <c r="AC36" s="5"/>
      <c r="AE36" s="19"/>
      <c r="AF36" s="1"/>
      <c r="AJ36" s="23"/>
    </row>
    <row r="37" spans="1:36" x14ac:dyDescent="0.2">
      <c r="A37" s="2" t="s">
        <v>43</v>
      </c>
      <c r="B37" s="2" t="s">
        <v>301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0"/>
        <v>0</v>
      </c>
      <c r="K37" s="2"/>
      <c r="L37" s="2"/>
      <c r="M37" s="2"/>
      <c r="N37" s="2"/>
      <c r="O37" s="2">
        <f t="shared" si="1"/>
        <v>0</v>
      </c>
      <c r="P37" s="2"/>
      <c r="Q37" s="2"/>
      <c r="R37" s="2"/>
      <c r="S37" s="2"/>
      <c r="T37" s="2"/>
      <c r="U37" s="2"/>
      <c r="V37" s="2">
        <f t="shared" si="2"/>
        <v>0</v>
      </c>
      <c r="W37" s="7"/>
      <c r="X37" s="30">
        <f t="shared" si="3"/>
        <v>0</v>
      </c>
      <c r="Y37" s="2" t="s">
        <v>131</v>
      </c>
      <c r="Z37" s="9"/>
      <c r="AA37" s="7"/>
      <c r="AC37" s="5"/>
      <c r="AE37" s="19"/>
      <c r="AF37" s="1"/>
      <c r="AJ37" s="23"/>
    </row>
    <row r="38" spans="1:36" x14ac:dyDescent="0.2">
      <c r="A38" s="2" t="s">
        <v>324</v>
      </c>
      <c r="B38" s="2" t="s">
        <v>301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ref="J38:J69" si="6">COUNT(F38:I38)</f>
        <v>0</v>
      </c>
      <c r="K38" s="2"/>
      <c r="L38" s="2"/>
      <c r="M38" s="2"/>
      <c r="N38" s="2"/>
      <c r="O38" s="2">
        <f t="shared" si="1"/>
        <v>0</v>
      </c>
      <c r="P38" s="2"/>
      <c r="Q38" s="2"/>
      <c r="R38" s="2"/>
      <c r="S38" s="2"/>
      <c r="T38" s="2"/>
      <c r="U38" s="2"/>
      <c r="V38" s="2">
        <f t="shared" si="2"/>
        <v>0</v>
      </c>
      <c r="W38" s="7"/>
      <c r="X38" s="30">
        <f t="shared" ref="X38:X69" si="7">+(J38*D38)+(O38*E38)+(V38*$AG$7)+W38</f>
        <v>0</v>
      </c>
      <c r="Y38" s="2" t="s">
        <v>43</v>
      </c>
      <c r="Z38" s="9"/>
      <c r="AA38" s="7"/>
      <c r="AC38" s="5"/>
      <c r="AE38" s="19"/>
      <c r="AF38" s="1"/>
      <c r="AJ38" s="23"/>
    </row>
    <row r="39" spans="1:36" x14ac:dyDescent="0.2">
      <c r="A39" t="s">
        <v>325</v>
      </c>
      <c r="B39" t="s">
        <v>405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6"/>
        <v>0</v>
      </c>
      <c r="K39" s="2">
        <v>60732</v>
      </c>
      <c r="L39" s="2">
        <v>60732</v>
      </c>
      <c r="M39" s="2"/>
      <c r="N39" s="2"/>
      <c r="O39" s="2">
        <f t="shared" si="1"/>
        <v>2</v>
      </c>
      <c r="P39" s="2"/>
      <c r="Q39" s="2"/>
      <c r="R39" s="2"/>
      <c r="S39" s="2"/>
      <c r="T39" s="2"/>
      <c r="U39" s="2"/>
      <c r="V39" s="2">
        <f t="shared" si="2"/>
        <v>0</v>
      </c>
      <c r="W39" s="7"/>
      <c r="X39" s="30">
        <f t="shared" si="7"/>
        <v>50</v>
      </c>
      <c r="Y39" s="2" t="s">
        <v>440</v>
      </c>
      <c r="Z39" s="9">
        <v>42851</v>
      </c>
      <c r="AA39" s="7"/>
      <c r="AC39" s="5"/>
      <c r="AE39" s="19"/>
      <c r="AF39" s="1"/>
      <c r="AJ39" s="23"/>
    </row>
    <row r="40" spans="1:36" x14ac:dyDescent="0.2">
      <c r="A40" s="2" t="s">
        <v>258</v>
      </c>
      <c r="B40" s="2" t="s">
        <v>259</v>
      </c>
      <c r="C40">
        <v>8</v>
      </c>
      <c r="D40" s="5">
        <f>+'4 23 17 payroll'!$AF$2</f>
        <v>29</v>
      </c>
      <c r="E40" s="5">
        <f>+'4 23 17 payroll'!$AG$2</f>
        <v>25</v>
      </c>
      <c r="F40" s="2"/>
      <c r="G40" s="2"/>
      <c r="H40" s="2"/>
      <c r="I40" s="2"/>
      <c r="J40">
        <f t="shared" si="6"/>
        <v>0</v>
      </c>
      <c r="K40" s="2">
        <v>60733</v>
      </c>
      <c r="L40" s="2">
        <v>60923</v>
      </c>
      <c r="M40" s="2"/>
      <c r="N40" s="2"/>
      <c r="O40" s="2">
        <f t="shared" si="1"/>
        <v>2</v>
      </c>
      <c r="P40" s="2"/>
      <c r="Q40" s="2"/>
      <c r="R40" s="2"/>
      <c r="S40" s="2"/>
      <c r="T40" s="2"/>
      <c r="U40" s="2"/>
      <c r="V40" s="2">
        <f t="shared" si="2"/>
        <v>0</v>
      </c>
      <c r="W40" s="7"/>
      <c r="X40" s="30">
        <f t="shared" si="7"/>
        <v>50</v>
      </c>
      <c r="Y40" s="2" t="s">
        <v>131</v>
      </c>
      <c r="Z40" s="9">
        <v>42851</v>
      </c>
      <c r="AA40" s="1">
        <v>42858</v>
      </c>
      <c r="AB40" s="5">
        <v>25</v>
      </c>
      <c r="AC40" s="5"/>
      <c r="AE40" s="19"/>
      <c r="AF40" s="1"/>
      <c r="AJ40" s="23"/>
    </row>
    <row r="41" spans="1:36" x14ac:dyDescent="0.2">
      <c r="A41" t="s">
        <v>83</v>
      </c>
      <c r="B41" t="s">
        <v>84</v>
      </c>
      <c r="C41">
        <v>8</v>
      </c>
      <c r="D41" s="5">
        <f>+$AF$2</f>
        <v>29</v>
      </c>
      <c r="E41" s="5">
        <f>+$AG$2</f>
        <v>25</v>
      </c>
      <c r="F41" s="2"/>
      <c r="G41" s="2"/>
      <c r="H41" s="2"/>
      <c r="I41" s="2"/>
      <c r="J41">
        <f t="shared" si="6"/>
        <v>0</v>
      </c>
      <c r="K41" s="2"/>
      <c r="L41" s="2"/>
      <c r="M41" s="2"/>
      <c r="N41" s="2"/>
      <c r="O41" s="2">
        <f t="shared" si="1"/>
        <v>0</v>
      </c>
      <c r="P41" s="2"/>
      <c r="Q41" s="2"/>
      <c r="R41" s="2"/>
      <c r="S41" s="2"/>
      <c r="T41" s="2"/>
      <c r="U41" s="2"/>
      <c r="V41" s="2">
        <f t="shared" si="2"/>
        <v>0</v>
      </c>
      <c r="W41" s="7"/>
      <c r="X41" s="30">
        <f t="shared" si="7"/>
        <v>0</v>
      </c>
      <c r="Y41" s="2" t="s">
        <v>131</v>
      </c>
      <c r="Z41" s="22"/>
      <c r="AA41" s="22"/>
      <c r="AC41" s="5"/>
      <c r="AE41" s="2"/>
      <c r="AJ41" s="23"/>
    </row>
    <row r="42" spans="1:36" x14ac:dyDescent="0.2">
      <c r="A42" t="s">
        <v>419</v>
      </c>
      <c r="B42" t="s">
        <v>420</v>
      </c>
      <c r="C42">
        <v>8</v>
      </c>
      <c r="D42" s="5">
        <v>29</v>
      </c>
      <c r="E42" s="5">
        <v>25</v>
      </c>
      <c r="F42" s="2">
        <v>60533</v>
      </c>
      <c r="G42" s="2">
        <v>60804</v>
      </c>
      <c r="H42" s="2"/>
      <c r="I42" s="2"/>
      <c r="J42">
        <f t="shared" si="6"/>
        <v>2</v>
      </c>
      <c r="K42" s="2">
        <v>60434</v>
      </c>
      <c r="L42" s="2">
        <v>60618</v>
      </c>
      <c r="M42" s="2"/>
      <c r="N42" s="2"/>
      <c r="O42" s="2">
        <f t="shared" si="1"/>
        <v>2</v>
      </c>
      <c r="P42" s="2"/>
      <c r="Q42" s="2"/>
      <c r="R42" s="2"/>
      <c r="S42" s="2"/>
      <c r="T42" s="2"/>
      <c r="U42" s="2"/>
      <c r="V42" s="2">
        <f t="shared" si="2"/>
        <v>0</v>
      </c>
      <c r="W42" s="7"/>
      <c r="X42" s="30">
        <f t="shared" si="7"/>
        <v>108</v>
      </c>
      <c r="Y42" s="2" t="s">
        <v>131</v>
      </c>
      <c r="Z42" s="22">
        <v>42851</v>
      </c>
      <c r="AA42" s="22"/>
      <c r="AC42" s="5"/>
      <c r="AE42" s="2"/>
      <c r="AJ42" s="23"/>
    </row>
    <row r="43" spans="1:36" x14ac:dyDescent="0.2">
      <c r="A43" t="s">
        <v>0</v>
      </c>
      <c r="B43" t="s">
        <v>228</v>
      </c>
      <c r="C43">
        <v>8</v>
      </c>
      <c r="D43" s="5">
        <v>29</v>
      </c>
      <c r="E43" s="5">
        <v>25</v>
      </c>
      <c r="F43" s="2"/>
      <c r="G43" s="2"/>
      <c r="H43" s="2"/>
      <c r="I43" s="2"/>
      <c r="J43">
        <f t="shared" si="6"/>
        <v>0</v>
      </c>
      <c r="K43" s="2">
        <v>60050</v>
      </c>
      <c r="L43" s="2">
        <v>60167</v>
      </c>
      <c r="M43" s="2"/>
      <c r="N43" s="2"/>
      <c r="O43" s="2">
        <f t="shared" si="1"/>
        <v>2</v>
      </c>
      <c r="P43" s="2"/>
      <c r="Q43" s="2"/>
      <c r="R43" s="2"/>
      <c r="S43" s="2"/>
      <c r="T43" s="2"/>
      <c r="U43" s="2"/>
      <c r="V43" s="2">
        <f t="shared" si="2"/>
        <v>0</v>
      </c>
      <c r="W43" s="7"/>
      <c r="X43" s="30">
        <f t="shared" si="7"/>
        <v>50</v>
      </c>
      <c r="Y43" s="2" t="s">
        <v>131</v>
      </c>
      <c r="Z43" s="9">
        <v>42851</v>
      </c>
      <c r="AA43" s="22"/>
      <c r="AC43" s="5"/>
      <c r="AE43" s="2"/>
      <c r="AJ43" s="23"/>
    </row>
    <row r="44" spans="1:36" x14ac:dyDescent="0.2">
      <c r="A44" t="s">
        <v>388</v>
      </c>
      <c r="B44" t="s">
        <v>228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6"/>
        <v>0</v>
      </c>
      <c r="K44" s="2"/>
      <c r="L44" s="2"/>
      <c r="M44" s="2"/>
      <c r="N44" s="2"/>
      <c r="O44" s="2">
        <f t="shared" si="1"/>
        <v>0</v>
      </c>
      <c r="P44" s="2"/>
      <c r="Q44" s="2"/>
      <c r="R44" s="2"/>
      <c r="S44" s="2"/>
      <c r="T44" s="2"/>
      <c r="U44" s="2"/>
      <c r="V44" s="2">
        <f t="shared" si="2"/>
        <v>0</v>
      </c>
      <c r="W44" s="7"/>
      <c r="X44" s="30">
        <f t="shared" si="7"/>
        <v>0</v>
      </c>
      <c r="Y44" s="2" t="s">
        <v>131</v>
      </c>
      <c r="Z44" s="9"/>
      <c r="AA44" s="7"/>
      <c r="AC44" s="5"/>
      <c r="AE44" s="2"/>
      <c r="AJ44" s="23"/>
    </row>
    <row r="45" spans="1:36" x14ac:dyDescent="0.2">
      <c r="A45" t="s">
        <v>167</v>
      </c>
      <c r="B45" t="s">
        <v>29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6"/>
        <v>0</v>
      </c>
      <c r="K45" s="2"/>
      <c r="L45" s="2"/>
      <c r="M45" s="2"/>
      <c r="N45" s="2"/>
      <c r="O45" s="2">
        <f t="shared" si="1"/>
        <v>0</v>
      </c>
      <c r="P45" s="2"/>
      <c r="Q45" s="2"/>
      <c r="R45" s="2"/>
      <c r="S45" s="2"/>
      <c r="T45" s="2"/>
      <c r="U45" s="2"/>
      <c r="V45" s="2">
        <f t="shared" si="2"/>
        <v>0</v>
      </c>
      <c r="W45" s="7"/>
      <c r="X45" s="30">
        <f t="shared" si="7"/>
        <v>0</v>
      </c>
      <c r="Y45" s="2" t="s">
        <v>131</v>
      </c>
      <c r="Z45" s="9"/>
      <c r="AA45" s="7"/>
      <c r="AC45" s="5"/>
      <c r="AE45" s="2"/>
      <c r="AJ45" s="23"/>
    </row>
    <row r="46" spans="1:36" x14ac:dyDescent="0.2">
      <c r="A46" t="s">
        <v>28</v>
      </c>
      <c r="B46" t="s">
        <v>29</v>
      </c>
      <c r="C46">
        <v>5</v>
      </c>
      <c r="D46" s="5">
        <f>+$AF$5</f>
        <v>47</v>
      </c>
      <c r="E46" s="5">
        <f>+$AG$5</f>
        <v>32</v>
      </c>
      <c r="F46" s="2"/>
      <c r="G46" s="2"/>
      <c r="H46" s="2"/>
      <c r="I46" s="2"/>
      <c r="J46">
        <f t="shared" si="6"/>
        <v>0</v>
      </c>
      <c r="K46" s="2"/>
      <c r="L46" s="2"/>
      <c r="M46" s="2"/>
      <c r="N46" s="2"/>
      <c r="O46" s="2">
        <f t="shared" si="1"/>
        <v>0</v>
      </c>
      <c r="P46" s="2"/>
      <c r="Q46" s="2"/>
      <c r="R46" s="2"/>
      <c r="S46" s="2"/>
      <c r="T46" s="2"/>
      <c r="U46" s="2"/>
      <c r="V46" s="2">
        <f t="shared" si="2"/>
        <v>0</v>
      </c>
      <c r="W46" s="7"/>
      <c r="X46" s="30">
        <f t="shared" si="7"/>
        <v>0</v>
      </c>
      <c r="Y46" s="2" t="s">
        <v>131</v>
      </c>
      <c r="Z46" s="9"/>
      <c r="AA46" s="7"/>
      <c r="AC46" s="5"/>
      <c r="AE46" s="2"/>
      <c r="AJ46" s="23"/>
    </row>
    <row r="47" spans="1:36" x14ac:dyDescent="0.2">
      <c r="A47" t="s">
        <v>15</v>
      </c>
      <c r="B47" t="s">
        <v>16</v>
      </c>
      <c r="C47">
        <v>6</v>
      </c>
      <c r="D47" s="5">
        <v>40</v>
      </c>
      <c r="E47" s="5">
        <v>29</v>
      </c>
      <c r="F47" s="2"/>
      <c r="G47" s="2"/>
      <c r="H47" s="2"/>
      <c r="I47" s="2"/>
      <c r="J47">
        <f t="shared" si="6"/>
        <v>0</v>
      </c>
      <c r="K47" s="2"/>
      <c r="L47" s="2"/>
      <c r="M47" s="2"/>
      <c r="N47" s="2"/>
      <c r="O47" s="2">
        <f t="shared" si="1"/>
        <v>0</v>
      </c>
      <c r="P47" s="2"/>
      <c r="Q47" s="2"/>
      <c r="R47" s="2"/>
      <c r="S47" s="2"/>
      <c r="T47" s="2"/>
      <c r="U47" s="2"/>
      <c r="V47" s="2">
        <f t="shared" si="2"/>
        <v>0</v>
      </c>
      <c r="W47" s="7"/>
      <c r="X47" s="30">
        <f t="shared" si="7"/>
        <v>0</v>
      </c>
      <c r="Y47" s="2" t="s">
        <v>131</v>
      </c>
      <c r="Z47" s="9"/>
      <c r="AA47" s="7"/>
      <c r="AB47" s="1"/>
      <c r="AC47" s="5"/>
      <c r="AE47" s="2"/>
      <c r="AH47" s="2"/>
      <c r="AJ47" s="23"/>
    </row>
    <row r="48" spans="1:36" x14ac:dyDescent="0.2">
      <c r="A48" t="s">
        <v>279</v>
      </c>
      <c r="B48" t="s">
        <v>245</v>
      </c>
      <c r="C48">
        <v>7</v>
      </c>
      <c r="D48" s="5">
        <v>34</v>
      </c>
      <c r="E48" s="5">
        <v>27</v>
      </c>
      <c r="F48" s="2"/>
      <c r="G48" s="2"/>
      <c r="H48" s="2"/>
      <c r="I48" s="2"/>
      <c r="J48">
        <f t="shared" si="6"/>
        <v>0</v>
      </c>
      <c r="K48" s="2"/>
      <c r="L48" s="2"/>
      <c r="M48" s="2"/>
      <c r="N48" s="2"/>
      <c r="O48" s="2">
        <f t="shared" si="1"/>
        <v>0</v>
      </c>
      <c r="P48" s="2"/>
      <c r="Q48" s="2"/>
      <c r="R48" s="2"/>
      <c r="S48" s="2"/>
      <c r="T48" s="2"/>
      <c r="U48" s="2"/>
      <c r="V48" s="2">
        <f t="shared" si="2"/>
        <v>0</v>
      </c>
      <c r="W48" s="7"/>
      <c r="X48" s="30">
        <f t="shared" si="7"/>
        <v>0</v>
      </c>
      <c r="Y48" s="2" t="s">
        <v>131</v>
      </c>
      <c r="Z48" s="9"/>
      <c r="AA48" s="22"/>
      <c r="AB48" s="2"/>
      <c r="AC48" s="5"/>
      <c r="AE48" s="2"/>
      <c r="AH48" s="2"/>
      <c r="AJ48" s="23"/>
    </row>
    <row r="49" spans="1:36" x14ac:dyDescent="0.2">
      <c r="A49" t="s">
        <v>102</v>
      </c>
      <c r="B49" t="s">
        <v>103</v>
      </c>
      <c r="C49">
        <v>8</v>
      </c>
      <c r="D49" s="5">
        <f>+$AF$2</f>
        <v>29</v>
      </c>
      <c r="E49" s="5">
        <f>+$AG$2</f>
        <v>25</v>
      </c>
      <c r="F49" s="2"/>
      <c r="G49" s="2"/>
      <c r="H49" s="2"/>
      <c r="I49" s="2"/>
      <c r="J49">
        <f t="shared" si="6"/>
        <v>0</v>
      </c>
      <c r="K49" s="2"/>
      <c r="L49" s="2"/>
      <c r="M49" s="2"/>
      <c r="N49" s="2"/>
      <c r="O49" s="2">
        <f t="shared" si="1"/>
        <v>0</v>
      </c>
      <c r="P49" s="2"/>
      <c r="Q49" s="2"/>
      <c r="R49" s="2"/>
      <c r="S49" s="2"/>
      <c r="T49" s="2"/>
      <c r="U49" s="2"/>
      <c r="V49" s="2">
        <f t="shared" si="2"/>
        <v>0</v>
      </c>
      <c r="W49" s="7"/>
      <c r="X49" s="30">
        <f t="shared" si="7"/>
        <v>0</v>
      </c>
      <c r="Y49" s="2" t="s">
        <v>131</v>
      </c>
      <c r="Z49" s="9"/>
      <c r="AA49" s="22"/>
      <c r="AB49" s="2"/>
      <c r="AC49" s="5"/>
      <c r="AE49" s="2"/>
      <c r="AJ49" s="23"/>
    </row>
    <row r="50" spans="1:36" x14ac:dyDescent="0.2">
      <c r="A50" t="s">
        <v>27</v>
      </c>
      <c r="B50" t="s">
        <v>148</v>
      </c>
      <c r="C50">
        <v>8</v>
      </c>
      <c r="D50" s="5">
        <f>+$AF$2</f>
        <v>29</v>
      </c>
      <c r="E50" s="5">
        <f>+$AG$2</f>
        <v>25</v>
      </c>
      <c r="F50" s="2"/>
      <c r="G50" s="2"/>
      <c r="H50" s="2"/>
      <c r="I50" s="2"/>
      <c r="J50">
        <f t="shared" si="6"/>
        <v>0</v>
      </c>
      <c r="K50" s="2"/>
      <c r="L50" s="2"/>
      <c r="M50" s="2"/>
      <c r="N50" s="2"/>
      <c r="O50" s="2">
        <f t="shared" si="1"/>
        <v>0</v>
      </c>
      <c r="P50" s="2"/>
      <c r="Q50" s="2"/>
      <c r="R50" s="2"/>
      <c r="S50" s="2"/>
      <c r="T50" s="2"/>
      <c r="U50" s="2"/>
      <c r="V50" s="2">
        <f t="shared" si="2"/>
        <v>0</v>
      </c>
      <c r="W50" s="7"/>
      <c r="X50" s="30">
        <f t="shared" si="7"/>
        <v>0</v>
      </c>
      <c r="Y50" s="2" t="s">
        <v>131</v>
      </c>
      <c r="Z50" s="9"/>
      <c r="AA50" s="7"/>
      <c r="AB50" s="9"/>
      <c r="AC50" s="5"/>
      <c r="AE50" s="2"/>
      <c r="AJ50" s="23"/>
    </row>
    <row r="51" spans="1:36" x14ac:dyDescent="0.2">
      <c r="A51" t="s">
        <v>422</v>
      </c>
      <c r="B51" t="s">
        <v>271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6"/>
        <v>0</v>
      </c>
      <c r="K51" s="2">
        <v>60349</v>
      </c>
      <c r="L51" s="2">
        <v>60193</v>
      </c>
      <c r="M51" s="2">
        <v>60352</v>
      </c>
      <c r="N51" s="2">
        <v>60355</v>
      </c>
      <c r="O51" s="2">
        <f t="shared" si="1"/>
        <v>4</v>
      </c>
      <c r="P51" s="2"/>
      <c r="Q51" s="2"/>
      <c r="R51" s="2"/>
      <c r="S51" s="2"/>
      <c r="T51" s="2"/>
      <c r="U51" s="2"/>
      <c r="V51" s="2">
        <f t="shared" si="2"/>
        <v>0</v>
      </c>
      <c r="W51" s="7"/>
      <c r="X51" s="30">
        <f t="shared" si="7"/>
        <v>100</v>
      </c>
      <c r="Y51" s="2" t="s">
        <v>131</v>
      </c>
      <c r="Z51" s="9">
        <v>42851</v>
      </c>
      <c r="AA51" s="7"/>
      <c r="AB51" s="9"/>
      <c r="AC51" s="5"/>
      <c r="AE51" s="2"/>
      <c r="AJ51" s="23"/>
    </row>
    <row r="52" spans="1:36" x14ac:dyDescent="0.2">
      <c r="A52" t="s">
        <v>402</v>
      </c>
      <c r="B52" t="s">
        <v>271</v>
      </c>
      <c r="C52">
        <v>8</v>
      </c>
      <c r="D52" s="5">
        <v>29</v>
      </c>
      <c r="E52" s="5">
        <v>25</v>
      </c>
      <c r="F52" s="2"/>
      <c r="G52" s="2"/>
      <c r="H52" s="2"/>
      <c r="I52" s="2"/>
      <c r="J52">
        <f t="shared" si="6"/>
        <v>0</v>
      </c>
      <c r="K52" s="2"/>
      <c r="L52" s="2"/>
      <c r="M52" s="2"/>
      <c r="N52" s="2"/>
      <c r="O52" s="2">
        <f t="shared" si="1"/>
        <v>0</v>
      </c>
      <c r="P52" s="2"/>
      <c r="Q52" s="2"/>
      <c r="R52" s="2"/>
      <c r="S52" s="2"/>
      <c r="T52" s="2"/>
      <c r="U52" s="2"/>
      <c r="V52" s="2">
        <f t="shared" si="2"/>
        <v>0</v>
      </c>
      <c r="W52" s="7"/>
      <c r="X52" s="30">
        <f t="shared" si="7"/>
        <v>0</v>
      </c>
      <c r="Y52" s="2" t="s">
        <v>131</v>
      </c>
      <c r="Z52" s="9"/>
      <c r="AA52" s="7"/>
      <c r="AB52" s="9"/>
      <c r="AC52" s="5"/>
      <c r="AE52" s="2"/>
      <c r="AJ52" s="23"/>
    </row>
    <row r="53" spans="1:36" x14ac:dyDescent="0.2">
      <c r="A53" t="s">
        <v>31</v>
      </c>
      <c r="B53" t="s">
        <v>271</v>
      </c>
      <c r="C53">
        <v>5</v>
      </c>
      <c r="D53" s="5">
        <v>47</v>
      </c>
      <c r="E53" s="5">
        <v>32</v>
      </c>
      <c r="F53" s="2"/>
      <c r="G53" s="2"/>
      <c r="H53" s="2"/>
      <c r="I53" s="2"/>
      <c r="J53">
        <f t="shared" si="6"/>
        <v>0</v>
      </c>
      <c r="K53" s="2"/>
      <c r="L53" s="2"/>
      <c r="M53" s="2"/>
      <c r="N53" s="2"/>
      <c r="O53" s="2">
        <f t="shared" si="1"/>
        <v>0</v>
      </c>
      <c r="P53" s="2"/>
      <c r="Q53" s="2"/>
      <c r="R53" s="2"/>
      <c r="S53" s="2"/>
      <c r="T53" s="2"/>
      <c r="U53" s="2"/>
      <c r="V53" s="2">
        <f t="shared" si="2"/>
        <v>0</v>
      </c>
      <c r="W53" s="7"/>
      <c r="X53" s="30">
        <f t="shared" si="7"/>
        <v>0</v>
      </c>
      <c r="Y53" s="29" t="s">
        <v>205</v>
      </c>
      <c r="Z53" s="22"/>
      <c r="AA53" s="24"/>
      <c r="AB53" s="2"/>
      <c r="AC53" s="5">
        <f>+X53</f>
        <v>0</v>
      </c>
      <c r="AE53" s="2"/>
      <c r="AJ53" s="23"/>
    </row>
    <row r="54" spans="1:36" x14ac:dyDescent="0.2">
      <c r="A54" t="s">
        <v>307</v>
      </c>
      <c r="B54" t="s">
        <v>82</v>
      </c>
      <c r="C54">
        <v>8</v>
      </c>
      <c r="D54" s="5">
        <f>+$AF$2</f>
        <v>29</v>
      </c>
      <c r="E54" s="5">
        <f>+$AG$2</f>
        <v>25</v>
      </c>
      <c r="F54" s="2"/>
      <c r="G54" s="2"/>
      <c r="H54" s="2"/>
      <c r="I54" s="2"/>
      <c r="J54">
        <f t="shared" si="6"/>
        <v>0</v>
      </c>
      <c r="K54" s="2">
        <v>60432</v>
      </c>
      <c r="L54" s="2">
        <v>60433</v>
      </c>
      <c r="M54" s="2">
        <v>60929</v>
      </c>
      <c r="N54" s="2"/>
      <c r="O54" s="2">
        <f t="shared" si="1"/>
        <v>3</v>
      </c>
      <c r="P54" s="2"/>
      <c r="Q54" s="2"/>
      <c r="R54" s="2"/>
      <c r="S54" s="2"/>
      <c r="T54" s="2"/>
      <c r="U54" s="2"/>
      <c r="V54" s="2">
        <f t="shared" si="2"/>
        <v>0</v>
      </c>
      <c r="W54" s="7"/>
      <c r="X54" s="30">
        <f t="shared" si="7"/>
        <v>75</v>
      </c>
      <c r="Y54" s="2" t="s">
        <v>312</v>
      </c>
      <c r="Z54" s="22">
        <v>42851</v>
      </c>
      <c r="AA54" s="24"/>
      <c r="AB54" s="2"/>
      <c r="AC54" s="5"/>
      <c r="AJ54" s="23"/>
    </row>
    <row r="55" spans="1:36" x14ac:dyDescent="0.2">
      <c r="A55" t="s">
        <v>81</v>
      </c>
      <c r="B55" t="s">
        <v>82</v>
      </c>
      <c r="C55">
        <v>8</v>
      </c>
      <c r="D55" s="5">
        <f>+$AF$2</f>
        <v>29</v>
      </c>
      <c r="E55" s="5">
        <f>+$AG$2</f>
        <v>25</v>
      </c>
      <c r="F55" s="2">
        <v>60804</v>
      </c>
      <c r="G55" s="2"/>
      <c r="H55" s="2"/>
      <c r="I55" s="2"/>
      <c r="J55">
        <f t="shared" si="6"/>
        <v>1</v>
      </c>
      <c r="K55" s="2">
        <v>60431</v>
      </c>
      <c r="L55" s="2"/>
      <c r="M55" s="2"/>
      <c r="N55" s="2"/>
      <c r="O55" s="2">
        <f t="shared" si="1"/>
        <v>1</v>
      </c>
      <c r="P55" s="2"/>
      <c r="Q55" s="2"/>
      <c r="R55" s="2"/>
      <c r="S55" s="2"/>
      <c r="T55" s="2"/>
      <c r="U55" s="2"/>
      <c r="V55" s="2">
        <f t="shared" si="2"/>
        <v>0</v>
      </c>
      <c r="W55" s="7"/>
      <c r="X55" s="30">
        <f t="shared" si="7"/>
        <v>54</v>
      </c>
      <c r="Y55" s="2" t="s">
        <v>131</v>
      </c>
      <c r="Z55" s="9">
        <v>42851</v>
      </c>
      <c r="AA55" s="8">
        <f>SUM(X54:X55)</f>
        <v>129</v>
      </c>
      <c r="AB55" s="2"/>
      <c r="AC55" s="5"/>
      <c r="AE55" s="2"/>
      <c r="AJ55" s="23"/>
    </row>
    <row r="56" spans="1:36" x14ac:dyDescent="0.2">
      <c r="A56" s="2" t="s">
        <v>87</v>
      </c>
      <c r="B56" t="s">
        <v>182</v>
      </c>
      <c r="C56">
        <f>AE2</f>
        <v>8</v>
      </c>
      <c r="D56" s="5">
        <f>AF2</f>
        <v>29</v>
      </c>
      <c r="E56" s="5">
        <f>AG2</f>
        <v>25</v>
      </c>
      <c r="F56" s="2"/>
      <c r="G56" s="2"/>
      <c r="H56" s="2"/>
      <c r="I56" s="2"/>
      <c r="J56">
        <f t="shared" si="6"/>
        <v>0</v>
      </c>
      <c r="K56" s="2"/>
      <c r="L56" s="2"/>
      <c r="M56" s="2"/>
      <c r="N56" s="2"/>
      <c r="O56" s="2">
        <f t="shared" si="1"/>
        <v>0</v>
      </c>
      <c r="P56" s="2"/>
      <c r="Q56" s="2"/>
      <c r="R56" s="2"/>
      <c r="S56" s="2"/>
      <c r="T56" s="2"/>
      <c r="U56" s="2"/>
      <c r="V56" s="2">
        <f t="shared" si="2"/>
        <v>0</v>
      </c>
      <c r="W56" s="7"/>
      <c r="X56" s="30">
        <f t="shared" si="7"/>
        <v>0</v>
      </c>
      <c r="Y56" s="2" t="s">
        <v>131</v>
      </c>
      <c r="Z56" s="9"/>
      <c r="AA56" s="22"/>
      <c r="AB56" s="2"/>
      <c r="AC56" s="5"/>
      <c r="AE56" s="2"/>
      <c r="AJ56" s="23"/>
    </row>
    <row r="57" spans="1:36" x14ac:dyDescent="0.2">
      <c r="A57" s="2" t="s">
        <v>234</v>
      </c>
      <c r="B57" t="s">
        <v>235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 t="shared" si="6"/>
        <v>0</v>
      </c>
      <c r="K57" s="2"/>
      <c r="L57" s="2"/>
      <c r="M57" s="2"/>
      <c r="N57" s="2"/>
      <c r="O57" s="2">
        <f t="shared" si="1"/>
        <v>0</v>
      </c>
      <c r="P57" s="2"/>
      <c r="Q57" s="2"/>
      <c r="R57" s="2"/>
      <c r="S57" s="2"/>
      <c r="T57" s="2"/>
      <c r="U57" s="2"/>
      <c r="V57" s="2">
        <f t="shared" si="2"/>
        <v>0</v>
      </c>
      <c r="W57" s="7"/>
      <c r="X57" s="30">
        <f t="shared" si="7"/>
        <v>0</v>
      </c>
      <c r="Y57" s="2" t="s">
        <v>131</v>
      </c>
      <c r="Z57" s="9"/>
      <c r="AA57" s="22"/>
      <c r="AB57" s="2"/>
      <c r="AC57" s="5"/>
      <c r="AE57" s="2"/>
      <c r="AH57" s="2"/>
      <c r="AJ57" s="23"/>
    </row>
    <row r="58" spans="1:36" x14ac:dyDescent="0.2">
      <c r="A58" s="2" t="s">
        <v>25</v>
      </c>
      <c r="B58" t="s">
        <v>26</v>
      </c>
      <c r="C58">
        <v>6</v>
      </c>
      <c r="D58" s="5">
        <f>+$AF$4</f>
        <v>40</v>
      </c>
      <c r="E58" s="5">
        <f>+$AG$4</f>
        <v>29</v>
      </c>
      <c r="F58" s="2">
        <v>60618</v>
      </c>
      <c r="G58" s="2">
        <v>60619</v>
      </c>
      <c r="H58" s="2"/>
      <c r="I58" s="2"/>
      <c r="J58">
        <f t="shared" si="6"/>
        <v>2</v>
      </c>
      <c r="K58" s="2"/>
      <c r="L58" s="2"/>
      <c r="M58" s="2"/>
      <c r="N58" s="2"/>
      <c r="O58" s="2">
        <f t="shared" si="1"/>
        <v>0</v>
      </c>
      <c r="P58" s="2"/>
      <c r="Q58" s="2"/>
      <c r="R58" s="2"/>
      <c r="S58" s="2"/>
      <c r="T58" s="2"/>
      <c r="U58" s="2"/>
      <c r="V58" s="2">
        <f t="shared" si="2"/>
        <v>0</v>
      </c>
      <c r="W58" s="7"/>
      <c r="X58" s="30">
        <f t="shared" si="7"/>
        <v>80</v>
      </c>
      <c r="Y58" s="2" t="s">
        <v>131</v>
      </c>
      <c r="Z58" s="9">
        <v>42851</v>
      </c>
      <c r="AA58" s="22"/>
      <c r="AB58" s="2"/>
      <c r="AC58" s="5"/>
      <c r="AE58" s="2"/>
      <c r="AH58" s="2"/>
      <c r="AJ58" s="23"/>
    </row>
    <row r="59" spans="1:36" x14ac:dyDescent="0.2">
      <c r="A59" s="2" t="s">
        <v>344</v>
      </c>
      <c r="B59" t="s">
        <v>345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6"/>
        <v>0</v>
      </c>
      <c r="K59" s="2">
        <v>60813</v>
      </c>
      <c r="L59" s="2"/>
      <c r="M59" s="2"/>
      <c r="N59" s="2"/>
      <c r="O59" s="2">
        <f t="shared" si="1"/>
        <v>1</v>
      </c>
      <c r="P59" s="2"/>
      <c r="Q59" s="2"/>
      <c r="R59" s="2"/>
      <c r="S59" s="2"/>
      <c r="T59" s="2"/>
      <c r="U59" s="2"/>
      <c r="V59" s="2">
        <f t="shared" si="2"/>
        <v>0</v>
      </c>
      <c r="W59" s="7"/>
      <c r="X59" s="30">
        <f t="shared" si="7"/>
        <v>25</v>
      </c>
      <c r="Y59" s="29" t="s">
        <v>205</v>
      </c>
      <c r="Z59" s="9"/>
      <c r="AA59" s="7"/>
      <c r="AB59" s="2"/>
      <c r="AC59" s="5">
        <f>+X59</f>
        <v>25</v>
      </c>
      <c r="AE59" s="2"/>
      <c r="AH59" s="2"/>
      <c r="AJ59" s="23"/>
    </row>
    <row r="60" spans="1:36" x14ac:dyDescent="0.2">
      <c r="A60" s="2" t="s">
        <v>409</v>
      </c>
      <c r="B60" t="s">
        <v>269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6"/>
        <v>0</v>
      </c>
      <c r="K60" s="2">
        <v>60172</v>
      </c>
      <c r="L60" s="2">
        <v>60049</v>
      </c>
      <c r="M60" s="2">
        <v>60169</v>
      </c>
      <c r="N60" s="2"/>
      <c r="O60" s="2">
        <f t="shared" si="1"/>
        <v>3</v>
      </c>
      <c r="P60" s="2"/>
      <c r="Q60" s="2"/>
      <c r="R60" s="2"/>
      <c r="S60" s="2"/>
      <c r="T60" s="2"/>
      <c r="U60" s="2"/>
      <c r="V60" s="2">
        <f t="shared" si="2"/>
        <v>0</v>
      </c>
      <c r="W60" s="7"/>
      <c r="X60" s="30">
        <f t="shared" si="7"/>
        <v>75</v>
      </c>
      <c r="Y60" s="2" t="s">
        <v>131</v>
      </c>
      <c r="Z60" s="9">
        <v>42851</v>
      </c>
      <c r="AA60" s="7"/>
      <c r="AB60" s="2"/>
      <c r="AC60" s="5"/>
      <c r="AE60" s="2"/>
      <c r="AH60" s="2"/>
      <c r="AJ60" s="23"/>
    </row>
    <row r="61" spans="1:36" x14ac:dyDescent="0.2">
      <c r="A61" s="2" t="s">
        <v>0</v>
      </c>
      <c r="B61" t="s">
        <v>44</v>
      </c>
      <c r="C61">
        <f>AE3</f>
        <v>7</v>
      </c>
      <c r="D61" s="5">
        <f>AF3</f>
        <v>34</v>
      </c>
      <c r="E61" s="5">
        <f>AG3</f>
        <v>27</v>
      </c>
      <c r="F61" s="10">
        <v>60166</v>
      </c>
      <c r="G61" s="2">
        <v>60932</v>
      </c>
      <c r="H61" s="2"/>
      <c r="I61" s="2"/>
      <c r="J61">
        <f t="shared" si="6"/>
        <v>2</v>
      </c>
      <c r="K61" s="2">
        <v>60176</v>
      </c>
      <c r="L61" s="2">
        <v>60051</v>
      </c>
      <c r="M61" s="2"/>
      <c r="N61" s="2"/>
      <c r="O61" s="2">
        <f t="shared" si="1"/>
        <v>2</v>
      </c>
      <c r="P61" s="2"/>
      <c r="Q61" s="2"/>
      <c r="R61" s="2"/>
      <c r="S61" s="2"/>
      <c r="T61" s="2"/>
      <c r="U61" s="2"/>
      <c r="V61" s="2">
        <f t="shared" si="2"/>
        <v>0</v>
      </c>
      <c r="W61" s="7"/>
      <c r="X61" s="30">
        <f t="shared" si="7"/>
        <v>122</v>
      </c>
      <c r="Y61" s="2" t="s">
        <v>131</v>
      </c>
      <c r="Z61" s="22">
        <v>42851</v>
      </c>
      <c r="AA61" s="24"/>
      <c r="AB61" s="2"/>
      <c r="AC61" s="5"/>
      <c r="AE61" s="2"/>
      <c r="AH61" s="2"/>
      <c r="AJ61" s="23"/>
    </row>
    <row r="62" spans="1:36" x14ac:dyDescent="0.2">
      <c r="A62" s="2" t="s">
        <v>31</v>
      </c>
      <c r="B62" t="s">
        <v>44</v>
      </c>
      <c r="C62">
        <v>8</v>
      </c>
      <c r="D62" s="5">
        <f>+$AF$2</f>
        <v>29</v>
      </c>
      <c r="E62" s="5">
        <f>+$AG$2</f>
        <v>25</v>
      </c>
      <c r="F62" s="2"/>
      <c r="G62" s="2"/>
      <c r="H62" s="2"/>
      <c r="I62" s="2"/>
      <c r="J62">
        <f t="shared" si="6"/>
        <v>0</v>
      </c>
      <c r="K62" s="2"/>
      <c r="L62" s="2"/>
      <c r="M62" s="2"/>
      <c r="N62" s="2"/>
      <c r="O62" s="2">
        <f t="shared" si="1"/>
        <v>0</v>
      </c>
      <c r="P62" s="2"/>
      <c r="Q62" s="2"/>
      <c r="R62" s="2"/>
      <c r="S62" s="2"/>
      <c r="T62" s="2"/>
      <c r="U62" s="2"/>
      <c r="V62" s="2">
        <f t="shared" si="2"/>
        <v>0</v>
      </c>
      <c r="W62" s="7"/>
      <c r="X62" s="30">
        <f t="shared" si="7"/>
        <v>0</v>
      </c>
      <c r="Y62" s="2" t="s">
        <v>131</v>
      </c>
      <c r="Z62" s="22"/>
      <c r="AA62" s="24"/>
      <c r="AB62" s="9"/>
      <c r="AC62" s="5"/>
      <c r="AE62" s="2"/>
      <c r="AH62" s="2"/>
      <c r="AJ62" s="23"/>
    </row>
    <row r="63" spans="1:36" x14ac:dyDescent="0.2">
      <c r="A63" t="s">
        <v>424</v>
      </c>
      <c r="B63" t="s">
        <v>394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6"/>
        <v>0</v>
      </c>
      <c r="K63" s="2"/>
      <c r="L63" s="2"/>
      <c r="M63" s="2"/>
      <c r="N63" s="2"/>
      <c r="O63" s="2">
        <f t="shared" si="1"/>
        <v>0</v>
      </c>
      <c r="P63" s="2"/>
      <c r="Q63" s="2"/>
      <c r="R63" s="2"/>
      <c r="S63" s="2"/>
      <c r="T63" s="2"/>
      <c r="U63" s="2"/>
      <c r="V63" s="2">
        <f t="shared" si="2"/>
        <v>0</v>
      </c>
      <c r="W63" s="7"/>
      <c r="X63" s="30">
        <f t="shared" si="7"/>
        <v>0</v>
      </c>
      <c r="Y63" s="29" t="s">
        <v>205</v>
      </c>
      <c r="Z63" s="22"/>
      <c r="AA63" s="24"/>
      <c r="AB63" s="2"/>
      <c r="AC63" s="5">
        <v>0</v>
      </c>
      <c r="AE63" s="2"/>
      <c r="AH63" s="2"/>
      <c r="AJ63" s="23"/>
    </row>
    <row r="64" spans="1:36" x14ac:dyDescent="0.2">
      <c r="A64" t="s">
        <v>396</v>
      </c>
      <c r="B64" s="2" t="s">
        <v>394</v>
      </c>
      <c r="C64">
        <v>8</v>
      </c>
      <c r="D64" s="5">
        <v>29</v>
      </c>
      <c r="E64" s="5">
        <v>25</v>
      </c>
      <c r="F64" s="2">
        <v>60350</v>
      </c>
      <c r="G64" s="2">
        <v>60351</v>
      </c>
      <c r="H64" s="2"/>
      <c r="I64" s="2"/>
      <c r="J64">
        <f t="shared" si="6"/>
        <v>2</v>
      </c>
      <c r="K64" s="2">
        <v>60175</v>
      </c>
      <c r="L64" s="2"/>
      <c r="M64" s="2"/>
      <c r="N64" s="2"/>
      <c r="O64" s="2">
        <f t="shared" si="1"/>
        <v>1</v>
      </c>
      <c r="P64" s="2">
        <v>60350</v>
      </c>
      <c r="Q64" s="2"/>
      <c r="R64" s="2"/>
      <c r="S64" s="2"/>
      <c r="T64" s="2"/>
      <c r="U64" s="2"/>
      <c r="V64" s="2">
        <f t="shared" si="2"/>
        <v>1</v>
      </c>
      <c r="W64" s="7"/>
      <c r="X64" s="30">
        <f t="shared" si="7"/>
        <v>108</v>
      </c>
      <c r="Y64" s="37" t="s">
        <v>131</v>
      </c>
      <c r="Z64" s="22">
        <v>42851</v>
      </c>
      <c r="AA64" s="24"/>
      <c r="AB64" s="2"/>
      <c r="AC64" s="5">
        <v>0</v>
      </c>
      <c r="AE64" s="2"/>
      <c r="AH64" s="2"/>
      <c r="AJ64" s="23"/>
    </row>
    <row r="65" spans="1:36" x14ac:dyDescent="0.2">
      <c r="A65" s="2" t="s">
        <v>184</v>
      </c>
      <c r="B65" t="s">
        <v>185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6"/>
        <v>0</v>
      </c>
      <c r="K65" s="2"/>
      <c r="L65" s="2"/>
      <c r="M65" s="2"/>
      <c r="N65" s="2"/>
      <c r="O65" s="2">
        <f t="shared" si="1"/>
        <v>0</v>
      </c>
      <c r="P65" s="2"/>
      <c r="Q65" s="2"/>
      <c r="R65" s="2"/>
      <c r="S65" s="2"/>
      <c r="T65" s="2"/>
      <c r="U65" s="2"/>
      <c r="V65" s="2">
        <f t="shared" si="2"/>
        <v>0</v>
      </c>
      <c r="W65" s="7"/>
      <c r="X65" s="30">
        <f t="shared" si="7"/>
        <v>0</v>
      </c>
      <c r="Y65" s="2" t="s">
        <v>131</v>
      </c>
      <c r="Z65" s="9"/>
      <c r="AA65" s="22"/>
      <c r="AC65" s="5"/>
      <c r="AE65" s="2"/>
      <c r="AH65" s="2"/>
      <c r="AJ65" s="23"/>
    </row>
    <row r="66" spans="1:36" x14ac:dyDescent="0.2">
      <c r="A66" s="2" t="s">
        <v>81</v>
      </c>
      <c r="B66" t="s">
        <v>157</v>
      </c>
      <c r="C66">
        <v>8</v>
      </c>
      <c r="D66" s="5">
        <f>+$AF$2</f>
        <v>29</v>
      </c>
      <c r="E66" s="5">
        <f>+$AG$2</f>
        <v>25</v>
      </c>
      <c r="F66" s="2"/>
      <c r="G66" s="2"/>
      <c r="H66" s="2"/>
      <c r="I66" s="2"/>
      <c r="J66">
        <f t="shared" si="6"/>
        <v>0</v>
      </c>
      <c r="K66" s="2"/>
      <c r="L66" s="2"/>
      <c r="M66" s="2"/>
      <c r="N66" s="2"/>
      <c r="O66" s="2">
        <f t="shared" si="1"/>
        <v>0</v>
      </c>
      <c r="P66" s="2"/>
      <c r="Q66" s="2"/>
      <c r="R66" s="2"/>
      <c r="S66" s="2"/>
      <c r="T66" s="2"/>
      <c r="U66" s="2"/>
      <c r="V66" s="2">
        <f t="shared" si="2"/>
        <v>0</v>
      </c>
      <c r="W66" s="7"/>
      <c r="X66" s="30">
        <f t="shared" si="7"/>
        <v>0</v>
      </c>
      <c r="Y66" s="2" t="s">
        <v>131</v>
      </c>
      <c r="Z66" s="9"/>
      <c r="AA66" s="22"/>
      <c r="AB66" s="2"/>
      <c r="AC66" s="5"/>
      <c r="AE66" s="2"/>
      <c r="AH66" s="2"/>
      <c r="AJ66" s="23"/>
    </row>
    <row r="67" spans="1:36" x14ac:dyDescent="0.2">
      <c r="A67" s="2" t="s">
        <v>302</v>
      </c>
      <c r="B67" t="s">
        <v>303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6"/>
        <v>0</v>
      </c>
      <c r="K67" s="2"/>
      <c r="L67" s="2"/>
      <c r="M67" s="2"/>
      <c r="N67" s="2"/>
      <c r="O67" s="2">
        <f t="shared" si="1"/>
        <v>0</v>
      </c>
      <c r="P67" s="2"/>
      <c r="Q67" s="2"/>
      <c r="R67" s="2"/>
      <c r="S67" s="2"/>
      <c r="T67" s="2"/>
      <c r="U67" s="2"/>
      <c r="V67" s="2">
        <f t="shared" si="2"/>
        <v>0</v>
      </c>
      <c r="W67" s="7"/>
      <c r="X67" s="30">
        <f t="shared" si="7"/>
        <v>0</v>
      </c>
      <c r="Y67" s="2" t="s">
        <v>131</v>
      </c>
      <c r="Z67" s="9"/>
      <c r="AA67" s="22"/>
      <c r="AB67" s="2"/>
      <c r="AC67" s="5"/>
      <c r="AE67" s="2"/>
      <c r="AH67" s="2"/>
      <c r="AJ67" s="23"/>
    </row>
    <row r="68" spans="1:36" x14ac:dyDescent="0.2">
      <c r="A68" s="2" t="s">
        <v>264</v>
      </c>
      <c r="B68" t="s">
        <v>263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6"/>
        <v>0</v>
      </c>
      <c r="K68" s="2"/>
      <c r="L68" s="2"/>
      <c r="M68" s="2"/>
      <c r="N68" s="2"/>
      <c r="O68" s="2">
        <f t="shared" si="1"/>
        <v>0</v>
      </c>
      <c r="P68" s="2"/>
      <c r="Q68" s="2"/>
      <c r="R68" s="2"/>
      <c r="S68" s="2"/>
      <c r="T68" s="2"/>
      <c r="U68" s="2"/>
      <c r="V68" s="2">
        <f t="shared" si="2"/>
        <v>0</v>
      </c>
      <c r="W68" s="7"/>
      <c r="X68" s="30">
        <f t="shared" si="7"/>
        <v>0</v>
      </c>
      <c r="Y68" s="2" t="s">
        <v>131</v>
      </c>
      <c r="Z68" s="9"/>
      <c r="AA68" s="7"/>
      <c r="AB68" s="9"/>
      <c r="AC68" s="7"/>
      <c r="AD68" s="2"/>
      <c r="AH68" s="2"/>
      <c r="AJ68" s="23"/>
    </row>
    <row r="69" spans="1:36" x14ac:dyDescent="0.2">
      <c r="A69" s="2" t="s">
        <v>410</v>
      </c>
      <c r="B69" t="s">
        <v>263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6"/>
        <v>0</v>
      </c>
      <c r="K69" s="2"/>
      <c r="L69" s="2"/>
      <c r="M69" s="2"/>
      <c r="N69" s="2"/>
      <c r="O69" s="2">
        <f t="shared" ref="O69:O134" si="8">COUNT(K69:N69)</f>
        <v>0</v>
      </c>
      <c r="P69" s="2"/>
      <c r="Q69" s="2"/>
      <c r="R69" s="2"/>
      <c r="S69" s="2"/>
      <c r="T69" s="2"/>
      <c r="U69" s="2"/>
      <c r="V69" s="2">
        <f t="shared" ref="V69:V132" si="9">COUNT(P69:U69)</f>
        <v>0</v>
      </c>
      <c r="W69" s="7"/>
      <c r="X69" s="30">
        <f t="shared" si="7"/>
        <v>0</v>
      </c>
      <c r="Y69" s="2" t="s">
        <v>131</v>
      </c>
      <c r="Z69" s="9"/>
      <c r="AA69" s="7"/>
      <c r="AB69" s="9"/>
      <c r="AC69" s="7"/>
      <c r="AD69" s="2"/>
      <c r="AH69" s="2"/>
      <c r="AJ69" s="23"/>
    </row>
    <row r="70" spans="1:36" x14ac:dyDescent="0.2">
      <c r="A70" t="s">
        <v>87</v>
      </c>
      <c r="B70" t="s">
        <v>88</v>
      </c>
      <c r="C70">
        <v>8</v>
      </c>
      <c r="D70" s="5">
        <f>+$AF$2</f>
        <v>29</v>
      </c>
      <c r="E70" s="5">
        <f>+$AG$2</f>
        <v>25</v>
      </c>
      <c r="F70" s="2"/>
      <c r="G70" s="2"/>
      <c r="H70" s="2"/>
      <c r="I70" s="2"/>
      <c r="J70">
        <f t="shared" ref="J70:J103" si="10">COUNT(F70:I70)</f>
        <v>0</v>
      </c>
      <c r="K70" s="2"/>
      <c r="L70" s="2"/>
      <c r="M70" s="2"/>
      <c r="N70" s="2"/>
      <c r="O70" s="2">
        <f t="shared" si="8"/>
        <v>0</v>
      </c>
      <c r="P70" s="2"/>
      <c r="Q70" s="2"/>
      <c r="R70" s="2"/>
      <c r="S70" s="2"/>
      <c r="T70" s="2"/>
      <c r="U70" s="2"/>
      <c r="V70" s="2">
        <f t="shared" si="9"/>
        <v>0</v>
      </c>
      <c r="W70" s="7"/>
      <c r="X70" s="30">
        <f t="shared" ref="X70:X103" si="11">+(J70*D70)+(O70*E70)+(V70*$AG$7)+W70</f>
        <v>0</v>
      </c>
      <c r="Y70" s="2" t="s">
        <v>131</v>
      </c>
      <c r="Z70" s="9"/>
      <c r="AA70" s="22"/>
      <c r="AB70" s="8"/>
      <c r="AC70" s="22"/>
      <c r="AD70" s="10"/>
      <c r="AH70" s="2"/>
      <c r="AJ70" s="23"/>
    </row>
    <row r="71" spans="1:36" x14ac:dyDescent="0.2">
      <c r="A71" t="s">
        <v>3</v>
      </c>
      <c r="B71" t="s">
        <v>4</v>
      </c>
      <c r="C71">
        <v>6</v>
      </c>
      <c r="D71" s="5">
        <f>+$AF$4</f>
        <v>40</v>
      </c>
      <c r="E71" s="5">
        <f>+$AG$4</f>
        <v>29</v>
      </c>
      <c r="F71" s="2">
        <v>60049</v>
      </c>
      <c r="G71" s="2"/>
      <c r="H71" s="2"/>
      <c r="I71" s="2"/>
      <c r="J71">
        <f t="shared" si="10"/>
        <v>1</v>
      </c>
      <c r="K71" s="2">
        <v>60051</v>
      </c>
      <c r="L71" s="2"/>
      <c r="M71" s="2"/>
      <c r="N71" s="2"/>
      <c r="O71" s="2">
        <f t="shared" si="8"/>
        <v>1</v>
      </c>
      <c r="P71" s="2"/>
      <c r="Q71" s="2"/>
      <c r="R71" s="2"/>
      <c r="S71" s="2"/>
      <c r="T71" s="2"/>
      <c r="U71" s="2"/>
      <c r="V71" s="2">
        <f t="shared" si="9"/>
        <v>0</v>
      </c>
      <c r="W71" s="7"/>
      <c r="X71" s="30">
        <f t="shared" si="11"/>
        <v>69</v>
      </c>
      <c r="Y71" s="2" t="s">
        <v>131</v>
      </c>
      <c r="Z71" s="9">
        <v>42851</v>
      </c>
      <c r="AA71" s="22"/>
      <c r="AB71" s="8"/>
      <c r="AC71" s="7"/>
      <c r="AD71" s="2"/>
      <c r="AH71" s="2"/>
      <c r="AJ71" s="23"/>
    </row>
    <row r="72" spans="1:36" x14ac:dyDescent="0.2">
      <c r="A72" s="2" t="s">
        <v>356</v>
      </c>
      <c r="B72" t="s">
        <v>357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10"/>
        <v>0</v>
      </c>
      <c r="K72" s="2"/>
      <c r="L72" s="2"/>
      <c r="M72" s="2"/>
      <c r="N72" s="2"/>
      <c r="O72" s="2">
        <f t="shared" si="8"/>
        <v>0</v>
      </c>
      <c r="P72" s="2"/>
      <c r="Q72" s="2"/>
      <c r="R72" s="2"/>
      <c r="S72" s="2"/>
      <c r="T72" s="2"/>
      <c r="U72" s="2"/>
      <c r="V72" s="2">
        <f t="shared" si="9"/>
        <v>0</v>
      </c>
      <c r="W72" s="7"/>
      <c r="X72" s="30">
        <f t="shared" si="11"/>
        <v>0</v>
      </c>
      <c r="Y72" s="2" t="s">
        <v>131</v>
      </c>
      <c r="Z72" s="9"/>
      <c r="AA72" s="7"/>
      <c r="AB72" s="8"/>
      <c r="AC72" s="7"/>
      <c r="AD72" s="2"/>
      <c r="AH72" s="2"/>
    </row>
    <row r="73" spans="1:36" x14ac:dyDescent="0.2">
      <c r="A73" s="2" t="s">
        <v>417</v>
      </c>
      <c r="B73" t="s">
        <v>418</v>
      </c>
      <c r="C73">
        <v>8</v>
      </c>
      <c r="D73" s="5">
        <v>29</v>
      </c>
      <c r="E73" s="5">
        <v>25</v>
      </c>
      <c r="F73" s="2">
        <v>60054</v>
      </c>
      <c r="G73" s="2"/>
      <c r="H73" s="2"/>
      <c r="I73" s="2"/>
      <c r="J73">
        <f t="shared" si="10"/>
        <v>1</v>
      </c>
      <c r="K73" s="2">
        <v>60052</v>
      </c>
      <c r="L73" s="2">
        <v>60167</v>
      </c>
      <c r="M73" s="2">
        <v>60432</v>
      </c>
      <c r="N73" s="2"/>
      <c r="O73" s="2">
        <f t="shared" si="8"/>
        <v>3</v>
      </c>
      <c r="P73" s="2"/>
      <c r="Q73" s="2"/>
      <c r="R73" s="2"/>
      <c r="S73" s="2"/>
      <c r="T73" s="2"/>
      <c r="U73" s="2"/>
      <c r="V73" s="2">
        <f t="shared" si="9"/>
        <v>0</v>
      </c>
      <c r="W73" s="7"/>
      <c r="X73" s="30">
        <f t="shared" si="11"/>
        <v>104</v>
      </c>
      <c r="Y73" s="2" t="s">
        <v>131</v>
      </c>
      <c r="Z73" s="9">
        <v>42851</v>
      </c>
      <c r="AA73" s="7"/>
      <c r="AB73" s="8"/>
      <c r="AC73" s="7"/>
      <c r="AD73" s="2"/>
    </row>
    <row r="74" spans="1:36" x14ac:dyDescent="0.2">
      <c r="A74" t="s">
        <v>326</v>
      </c>
      <c r="B74" t="s">
        <v>327</v>
      </c>
      <c r="C74">
        <v>8</v>
      </c>
      <c r="D74" s="5">
        <v>29</v>
      </c>
      <c r="E74" s="5">
        <v>25</v>
      </c>
      <c r="F74" s="2">
        <v>60534</v>
      </c>
      <c r="G74" s="2"/>
      <c r="H74" s="2"/>
      <c r="I74" s="2"/>
      <c r="J74">
        <f t="shared" si="10"/>
        <v>1</v>
      </c>
      <c r="K74" s="2"/>
      <c r="L74" s="2"/>
      <c r="M74" s="2"/>
      <c r="N74" s="2"/>
      <c r="O74" s="2">
        <f t="shared" si="8"/>
        <v>0</v>
      </c>
      <c r="P74" s="2">
        <v>60534</v>
      </c>
      <c r="Q74" s="2">
        <v>60534</v>
      </c>
      <c r="R74" s="2"/>
      <c r="S74" s="2"/>
      <c r="T74" s="2"/>
      <c r="U74" s="2"/>
      <c r="V74" s="2">
        <f t="shared" si="9"/>
        <v>2</v>
      </c>
      <c r="W74" s="7"/>
      <c r="X74" s="30">
        <f t="shared" si="11"/>
        <v>79</v>
      </c>
      <c r="Y74" s="2" t="s">
        <v>131</v>
      </c>
      <c r="Z74" s="9">
        <v>42851</v>
      </c>
      <c r="AA74" s="7">
        <f>79+25</f>
        <v>104</v>
      </c>
      <c r="AB74" s="8"/>
      <c r="AC74" s="7"/>
      <c r="AD74" s="2"/>
    </row>
    <row r="75" spans="1:36" x14ac:dyDescent="0.2">
      <c r="A75" t="s">
        <v>77</v>
      </c>
      <c r="B75" t="s">
        <v>288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 t="shared" si="10"/>
        <v>0</v>
      </c>
      <c r="K75" s="2"/>
      <c r="L75" s="2"/>
      <c r="M75" s="2"/>
      <c r="N75" s="2"/>
      <c r="O75" s="2">
        <f t="shared" si="8"/>
        <v>0</v>
      </c>
      <c r="P75" s="2"/>
      <c r="Q75" s="2"/>
      <c r="R75" s="2"/>
      <c r="S75" s="2"/>
      <c r="T75" s="2"/>
      <c r="U75" s="2"/>
      <c r="V75" s="2">
        <f t="shared" si="9"/>
        <v>0</v>
      </c>
      <c r="W75" s="7"/>
      <c r="X75" s="30">
        <f t="shared" si="11"/>
        <v>0</v>
      </c>
      <c r="Y75" s="2" t="s">
        <v>131</v>
      </c>
      <c r="Z75" s="9"/>
      <c r="AA75" s="22"/>
      <c r="AB75" s="2"/>
      <c r="AC75" s="5"/>
    </row>
    <row r="76" spans="1:36" x14ac:dyDescent="0.2">
      <c r="A76" t="s">
        <v>337</v>
      </c>
      <c r="B76" t="s">
        <v>328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10"/>
        <v>0</v>
      </c>
      <c r="K76" s="2"/>
      <c r="L76" s="2"/>
      <c r="M76" s="2"/>
      <c r="N76" s="2"/>
      <c r="O76" s="2">
        <f t="shared" si="8"/>
        <v>0</v>
      </c>
      <c r="P76" s="2"/>
      <c r="Q76" s="2"/>
      <c r="R76" s="2"/>
      <c r="S76" s="2"/>
      <c r="T76" s="2"/>
      <c r="U76" s="2"/>
      <c r="V76" s="2">
        <f t="shared" si="9"/>
        <v>0</v>
      </c>
      <c r="W76" s="7"/>
      <c r="X76" s="30">
        <f t="shared" si="11"/>
        <v>0</v>
      </c>
      <c r="Y76" s="2" t="s">
        <v>131</v>
      </c>
      <c r="Z76" s="9"/>
      <c r="AA76" s="22"/>
      <c r="AB76" s="2"/>
      <c r="AC76" s="5"/>
    </row>
    <row r="77" spans="1:36" x14ac:dyDescent="0.2">
      <c r="A77" s="2" t="s">
        <v>411</v>
      </c>
      <c r="B77" t="s">
        <v>425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10"/>
        <v>0</v>
      </c>
      <c r="K77" s="2">
        <v>60351</v>
      </c>
      <c r="L77" s="2">
        <v>60533</v>
      </c>
      <c r="M77" s="2">
        <v>60804</v>
      </c>
      <c r="N77" s="2"/>
      <c r="O77" s="2">
        <f t="shared" si="8"/>
        <v>3</v>
      </c>
      <c r="P77" s="2"/>
      <c r="Q77" s="2"/>
      <c r="R77" s="2"/>
      <c r="S77" s="2"/>
      <c r="T77" s="2"/>
      <c r="U77" s="2"/>
      <c r="V77" s="2">
        <f t="shared" si="9"/>
        <v>0</v>
      </c>
      <c r="W77" s="7"/>
      <c r="X77" s="30">
        <f t="shared" si="11"/>
        <v>75</v>
      </c>
      <c r="Y77" s="2" t="s">
        <v>131</v>
      </c>
      <c r="Z77" s="9">
        <v>42851</v>
      </c>
      <c r="AA77" s="7"/>
      <c r="AB77" s="9"/>
      <c r="AC77" s="7"/>
      <c r="AD77" s="2"/>
    </row>
    <row r="78" spans="1:36" x14ac:dyDescent="0.2">
      <c r="A78" t="s">
        <v>54</v>
      </c>
      <c r="B78" t="s">
        <v>196</v>
      </c>
      <c r="C78">
        <v>7</v>
      </c>
      <c r="D78" s="5">
        <v>34</v>
      </c>
      <c r="E78" s="5">
        <v>27</v>
      </c>
      <c r="F78" s="2"/>
      <c r="G78" s="2"/>
      <c r="H78" s="2"/>
      <c r="I78" s="2"/>
      <c r="J78">
        <f t="shared" si="10"/>
        <v>0</v>
      </c>
      <c r="K78" s="2">
        <v>60053</v>
      </c>
      <c r="L78" s="2"/>
      <c r="M78" s="2"/>
      <c r="N78" s="2"/>
      <c r="O78" s="2">
        <f t="shared" si="8"/>
        <v>1</v>
      </c>
      <c r="P78" s="2"/>
      <c r="Q78" s="2"/>
      <c r="R78" s="2"/>
      <c r="S78" s="2"/>
      <c r="T78" s="2"/>
      <c r="U78" s="2"/>
      <c r="V78" s="2">
        <f t="shared" si="9"/>
        <v>0</v>
      </c>
      <c r="W78" s="7"/>
      <c r="X78" s="30">
        <f t="shared" si="11"/>
        <v>27</v>
      </c>
      <c r="Y78" s="2" t="s">
        <v>131</v>
      </c>
      <c r="Z78" s="9">
        <v>42851</v>
      </c>
      <c r="AA78" s="22"/>
      <c r="AB78" s="8"/>
      <c r="AC78" s="7"/>
      <c r="AD78" s="2"/>
      <c r="AH78" s="2"/>
    </row>
    <row r="79" spans="1:36" x14ac:dyDescent="0.2">
      <c r="A79" t="s">
        <v>7</v>
      </c>
      <c r="B79" t="s">
        <v>8</v>
      </c>
      <c r="C79">
        <v>5</v>
      </c>
      <c r="D79" s="5">
        <f>+$AF$5</f>
        <v>47</v>
      </c>
      <c r="E79" s="5">
        <f>+$AG$5</f>
        <v>32</v>
      </c>
      <c r="F79" s="2">
        <v>60048</v>
      </c>
      <c r="G79" s="2"/>
      <c r="H79" s="2"/>
      <c r="I79" s="2"/>
      <c r="J79">
        <f t="shared" si="10"/>
        <v>1</v>
      </c>
      <c r="K79" s="2">
        <v>60075</v>
      </c>
      <c r="L79" s="2">
        <v>60350</v>
      </c>
      <c r="M79" s="2"/>
      <c r="N79" s="2"/>
      <c r="O79" s="2">
        <f t="shared" si="8"/>
        <v>2</v>
      </c>
      <c r="P79" s="2"/>
      <c r="Q79" s="2"/>
      <c r="R79" s="2"/>
      <c r="S79" s="2"/>
      <c r="T79" s="2"/>
      <c r="U79" s="2"/>
      <c r="V79" s="2">
        <f t="shared" si="9"/>
        <v>0</v>
      </c>
      <c r="W79" s="7"/>
      <c r="X79" s="30">
        <f t="shared" si="11"/>
        <v>111</v>
      </c>
      <c r="Y79" s="2" t="s">
        <v>131</v>
      </c>
      <c r="Z79" s="9">
        <v>42851</v>
      </c>
      <c r="AA79" s="22"/>
      <c r="AB79" s="8"/>
      <c r="AC79" s="7"/>
      <c r="AD79" s="2"/>
    </row>
    <row r="80" spans="1:36" x14ac:dyDescent="0.2">
      <c r="A80" t="s">
        <v>98</v>
      </c>
      <c r="B80" t="s">
        <v>412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>
        <f t="shared" si="10"/>
        <v>0</v>
      </c>
      <c r="K80" s="2">
        <v>60932</v>
      </c>
      <c r="L80" s="2">
        <v>60430</v>
      </c>
      <c r="M80" s="2">
        <v>60619</v>
      </c>
      <c r="N80" s="2"/>
      <c r="O80" s="2">
        <f t="shared" si="8"/>
        <v>3</v>
      </c>
      <c r="P80" s="2"/>
      <c r="Q80" s="2"/>
      <c r="R80" s="2"/>
      <c r="S80" s="2"/>
      <c r="T80" s="2"/>
      <c r="U80" s="2"/>
      <c r="V80" s="2">
        <f t="shared" si="9"/>
        <v>0</v>
      </c>
      <c r="W80" s="7"/>
      <c r="X80" s="30">
        <f t="shared" si="11"/>
        <v>75</v>
      </c>
      <c r="Y80" s="2" t="s">
        <v>131</v>
      </c>
      <c r="Z80" s="9">
        <v>42851</v>
      </c>
      <c r="AA80" s="22"/>
      <c r="AB80" s="8"/>
      <c r="AC80" s="7"/>
      <c r="AD80" s="2"/>
    </row>
    <row r="81" spans="1:34" x14ac:dyDescent="0.2">
      <c r="A81" t="s">
        <v>78</v>
      </c>
      <c r="B81" t="s">
        <v>79</v>
      </c>
      <c r="C81">
        <v>6</v>
      </c>
      <c r="D81" s="5">
        <v>40</v>
      </c>
      <c r="E81" s="5">
        <v>29</v>
      </c>
      <c r="F81" s="2">
        <v>60430</v>
      </c>
      <c r="G81" s="2">
        <v>60433</v>
      </c>
      <c r="H81" s="2">
        <v>60929</v>
      </c>
      <c r="I81" s="2"/>
      <c r="J81">
        <f t="shared" si="10"/>
        <v>3</v>
      </c>
      <c r="K81" s="2"/>
      <c r="L81" s="2"/>
      <c r="M81" s="2"/>
      <c r="N81" s="2"/>
      <c r="O81" s="2">
        <f t="shared" si="8"/>
        <v>0</v>
      </c>
      <c r="P81" s="2"/>
      <c r="Q81" s="2"/>
      <c r="R81" s="2"/>
      <c r="S81" s="2"/>
      <c r="T81" s="2"/>
      <c r="U81" s="2"/>
      <c r="V81" s="2">
        <f t="shared" si="9"/>
        <v>0</v>
      </c>
      <c r="W81" s="7"/>
      <c r="X81" s="30">
        <f t="shared" si="11"/>
        <v>120</v>
      </c>
      <c r="Y81" s="2" t="s">
        <v>131</v>
      </c>
      <c r="Z81" s="9">
        <v>42851</v>
      </c>
      <c r="AA81" s="7"/>
      <c r="AB81" s="2"/>
      <c r="AC81" s="5"/>
    </row>
    <row r="82" spans="1:34" x14ac:dyDescent="0.2">
      <c r="A82" t="s">
        <v>281</v>
      </c>
      <c r="B82" t="s">
        <v>282</v>
      </c>
      <c r="C82">
        <v>8</v>
      </c>
      <c r="D82" s="5">
        <v>29</v>
      </c>
      <c r="E82" s="5">
        <v>25</v>
      </c>
      <c r="F82" s="2"/>
      <c r="G82" s="2"/>
      <c r="H82" s="2"/>
      <c r="I82" s="2"/>
      <c r="J82">
        <f t="shared" si="10"/>
        <v>0</v>
      </c>
      <c r="K82" s="2"/>
      <c r="L82" s="2"/>
      <c r="M82" s="2"/>
      <c r="N82" s="2"/>
      <c r="O82" s="2">
        <f t="shared" si="8"/>
        <v>0</v>
      </c>
      <c r="P82" s="2"/>
      <c r="Q82" s="2"/>
      <c r="R82" s="2"/>
      <c r="S82" s="2"/>
      <c r="T82" s="2"/>
      <c r="U82" s="2"/>
      <c r="V82" s="2">
        <f t="shared" si="9"/>
        <v>0</v>
      </c>
      <c r="W82" s="7"/>
      <c r="X82" s="30">
        <f t="shared" si="11"/>
        <v>0</v>
      </c>
      <c r="Y82" s="2" t="s">
        <v>131</v>
      </c>
      <c r="Z82" s="9"/>
      <c r="AA82" s="9"/>
      <c r="AC82" s="5"/>
    </row>
    <row r="83" spans="1:34" x14ac:dyDescent="0.2">
      <c r="A83" t="s">
        <v>20</v>
      </c>
      <c r="B83" t="s">
        <v>381</v>
      </c>
      <c r="C83">
        <v>8</v>
      </c>
      <c r="D83" s="5">
        <v>29</v>
      </c>
      <c r="E83" s="5">
        <v>25</v>
      </c>
      <c r="F83" s="2"/>
      <c r="G83" s="2"/>
      <c r="H83" s="2"/>
      <c r="I83" s="2"/>
      <c r="J83">
        <f t="shared" si="10"/>
        <v>0</v>
      </c>
      <c r="K83" s="2">
        <v>60348</v>
      </c>
      <c r="L83" s="2"/>
      <c r="M83" s="2"/>
      <c r="N83" s="2"/>
      <c r="O83" s="2">
        <f t="shared" si="8"/>
        <v>1</v>
      </c>
      <c r="P83" s="2"/>
      <c r="Q83" s="2"/>
      <c r="R83" s="2"/>
      <c r="S83" s="2"/>
      <c r="T83" s="2"/>
      <c r="U83" s="2"/>
      <c r="V83" s="2">
        <f t="shared" si="9"/>
        <v>0</v>
      </c>
      <c r="W83" s="7"/>
      <c r="X83" s="30">
        <f t="shared" si="11"/>
        <v>25</v>
      </c>
      <c r="Y83" s="2" t="s">
        <v>131</v>
      </c>
      <c r="Z83" s="9">
        <v>42851</v>
      </c>
      <c r="AA83" s="9"/>
      <c r="AC83" s="5"/>
    </row>
    <row r="84" spans="1:34" x14ac:dyDescent="0.2">
      <c r="A84" t="s">
        <v>246</v>
      </c>
      <c r="B84" t="s">
        <v>247</v>
      </c>
      <c r="C84">
        <v>8</v>
      </c>
      <c r="D84" s="5">
        <f>+$AF$2</f>
        <v>29</v>
      </c>
      <c r="E84" s="5">
        <f>+$AG$2</f>
        <v>25</v>
      </c>
      <c r="F84" s="2"/>
      <c r="G84" s="2"/>
      <c r="H84" s="2"/>
      <c r="I84" s="2"/>
      <c r="J84">
        <f t="shared" si="10"/>
        <v>0</v>
      </c>
      <c r="K84" s="2">
        <v>60798</v>
      </c>
      <c r="L84" s="2">
        <v>60813</v>
      </c>
      <c r="M84" s="2"/>
      <c r="N84" s="2"/>
      <c r="O84" s="2">
        <f t="shared" si="8"/>
        <v>2</v>
      </c>
      <c r="P84" s="2"/>
      <c r="Q84" s="2"/>
      <c r="R84" s="2"/>
      <c r="S84" s="2"/>
      <c r="T84" s="2"/>
      <c r="U84" s="2"/>
      <c r="V84" s="2">
        <f t="shared" si="9"/>
        <v>0</v>
      </c>
      <c r="W84" s="7"/>
      <c r="X84" s="30">
        <f t="shared" si="11"/>
        <v>50</v>
      </c>
      <c r="Y84" s="2" t="s">
        <v>131</v>
      </c>
      <c r="Z84" s="9">
        <v>42851</v>
      </c>
      <c r="AA84" s="9"/>
      <c r="AB84" s="8"/>
      <c r="AC84" s="7"/>
      <c r="AD84" s="9"/>
    </row>
    <row r="85" spans="1:34" x14ac:dyDescent="0.2">
      <c r="A85" s="2" t="s">
        <v>45</v>
      </c>
      <c r="B85" t="s">
        <v>46</v>
      </c>
      <c r="C85">
        <v>7</v>
      </c>
      <c r="D85" s="5">
        <v>34</v>
      </c>
      <c r="E85" s="5">
        <v>27</v>
      </c>
      <c r="F85" s="2">
        <v>60798</v>
      </c>
      <c r="G85" s="2">
        <v>60799</v>
      </c>
      <c r="H85" s="2">
        <v>60800</v>
      </c>
      <c r="I85" s="2">
        <v>60813</v>
      </c>
      <c r="J85">
        <f t="shared" si="10"/>
        <v>4</v>
      </c>
      <c r="K85" s="2"/>
      <c r="L85" s="2"/>
      <c r="M85" s="2"/>
      <c r="N85" s="2"/>
      <c r="O85" s="2">
        <f t="shared" si="8"/>
        <v>0</v>
      </c>
      <c r="P85" s="2">
        <v>60798</v>
      </c>
      <c r="Q85" s="2">
        <v>60799</v>
      </c>
      <c r="R85" s="2"/>
      <c r="S85" s="2"/>
      <c r="T85" s="2"/>
      <c r="U85" s="2"/>
      <c r="V85" s="2">
        <f t="shared" si="9"/>
        <v>2</v>
      </c>
      <c r="W85" s="7"/>
      <c r="X85" s="30">
        <f t="shared" si="11"/>
        <v>186</v>
      </c>
      <c r="Y85" s="2" t="s">
        <v>131</v>
      </c>
      <c r="Z85" s="9">
        <v>42851</v>
      </c>
      <c r="AA85" s="9"/>
      <c r="AB85" s="8"/>
      <c r="AC85" s="7"/>
      <c r="AD85" s="2"/>
    </row>
    <row r="86" spans="1:34" x14ac:dyDescent="0.2">
      <c r="A86" s="2" t="s">
        <v>80</v>
      </c>
      <c r="B86" t="s">
        <v>154</v>
      </c>
      <c r="C86">
        <v>6</v>
      </c>
      <c r="D86" s="5">
        <f>+$AF$4</f>
        <v>40</v>
      </c>
      <c r="E86" s="5">
        <f>+$AG$4</f>
        <v>29</v>
      </c>
      <c r="F86" s="2">
        <v>60174</v>
      </c>
      <c r="G86" s="2">
        <v>60175</v>
      </c>
      <c r="H86" s="2">
        <v>60349</v>
      </c>
      <c r="I86" s="2">
        <v>60352</v>
      </c>
      <c r="J86">
        <f t="shared" si="10"/>
        <v>4</v>
      </c>
      <c r="K86" s="2"/>
      <c r="L86" s="2"/>
      <c r="M86" s="2"/>
      <c r="N86" s="2"/>
      <c r="O86" s="2">
        <f t="shared" si="8"/>
        <v>0</v>
      </c>
      <c r="P86" s="2"/>
      <c r="Q86" s="2"/>
      <c r="R86" s="2"/>
      <c r="S86" s="2"/>
      <c r="T86" s="2"/>
      <c r="U86" s="2"/>
      <c r="V86" s="2">
        <f t="shared" si="9"/>
        <v>0</v>
      </c>
      <c r="W86" s="7"/>
      <c r="X86" s="30">
        <f t="shared" si="11"/>
        <v>160</v>
      </c>
      <c r="Y86" s="2" t="s">
        <v>131</v>
      </c>
      <c r="Z86" s="9" t="s">
        <v>592</v>
      </c>
      <c r="AA86" s="22"/>
      <c r="AC86" s="5"/>
    </row>
    <row r="87" spans="1:34" x14ac:dyDescent="0.2">
      <c r="A87" s="2" t="s">
        <v>54</v>
      </c>
      <c r="B87" t="s">
        <v>147</v>
      </c>
      <c r="C87">
        <v>8</v>
      </c>
      <c r="D87" s="5">
        <f>+$AF$2</f>
        <v>29</v>
      </c>
      <c r="E87" s="5">
        <f>+$AG$2</f>
        <v>25</v>
      </c>
      <c r="F87" s="2"/>
      <c r="G87" s="2"/>
      <c r="H87" s="2"/>
      <c r="I87" s="2"/>
      <c r="J87">
        <f t="shared" si="10"/>
        <v>0</v>
      </c>
      <c r="K87" s="2"/>
      <c r="L87" s="2"/>
      <c r="M87" s="2"/>
      <c r="N87" s="2"/>
      <c r="O87" s="2">
        <f t="shared" si="8"/>
        <v>0</v>
      </c>
      <c r="P87" s="2"/>
      <c r="Q87" s="2"/>
      <c r="R87" s="2"/>
      <c r="S87" s="2"/>
      <c r="T87" s="2"/>
      <c r="U87" s="2"/>
      <c r="V87" s="2">
        <f t="shared" si="9"/>
        <v>0</v>
      </c>
      <c r="W87" s="7"/>
      <c r="X87" s="30">
        <f t="shared" si="11"/>
        <v>0</v>
      </c>
      <c r="Y87" s="2" t="s">
        <v>131</v>
      </c>
      <c r="Z87" s="9"/>
      <c r="AA87" s="22"/>
      <c r="AB87" s="8"/>
      <c r="AC87" s="7"/>
      <c r="AD87" s="2"/>
    </row>
    <row r="88" spans="1:34" x14ac:dyDescent="0.2">
      <c r="A88" s="2" t="s">
        <v>350</v>
      </c>
      <c r="B88" t="s">
        <v>236</v>
      </c>
      <c r="C88">
        <v>8</v>
      </c>
      <c r="D88" s="5">
        <f>+$AF$2</f>
        <v>29</v>
      </c>
      <c r="E88" s="5">
        <f>+$AG$2</f>
        <v>25</v>
      </c>
      <c r="F88" s="2"/>
      <c r="G88" s="2"/>
      <c r="H88" s="2"/>
      <c r="I88" s="2"/>
      <c r="J88">
        <f t="shared" si="10"/>
        <v>0</v>
      </c>
      <c r="K88" s="2"/>
      <c r="L88" s="2"/>
      <c r="M88" s="2"/>
      <c r="N88" s="2"/>
      <c r="O88" s="2">
        <f t="shared" si="8"/>
        <v>0</v>
      </c>
      <c r="P88" s="2"/>
      <c r="Q88" s="2"/>
      <c r="R88" s="2"/>
      <c r="S88" s="2"/>
      <c r="T88" s="2"/>
      <c r="U88" s="2"/>
      <c r="V88" s="2">
        <f t="shared" si="9"/>
        <v>0</v>
      </c>
      <c r="W88" s="7"/>
      <c r="X88" s="30">
        <f t="shared" si="11"/>
        <v>0</v>
      </c>
      <c r="Y88" s="2" t="s">
        <v>131</v>
      </c>
      <c r="Z88" s="9"/>
      <c r="AA88" s="9"/>
      <c r="AB88" s="8"/>
      <c r="AC88" s="7"/>
      <c r="AD88" s="10"/>
    </row>
    <row r="89" spans="1:34" x14ac:dyDescent="0.2">
      <c r="A89" s="2" t="s">
        <v>408</v>
      </c>
      <c r="B89" t="s">
        <v>236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10"/>
        <v>0</v>
      </c>
      <c r="K89" s="2"/>
      <c r="L89" s="2"/>
      <c r="M89" s="2"/>
      <c r="N89" s="2"/>
      <c r="O89" s="2">
        <f t="shared" si="8"/>
        <v>0</v>
      </c>
      <c r="P89" s="2"/>
      <c r="Q89" s="2"/>
      <c r="R89" s="2"/>
      <c r="S89" s="2"/>
      <c r="T89" s="2"/>
      <c r="U89" s="2"/>
      <c r="V89" s="2">
        <f t="shared" si="9"/>
        <v>0</v>
      </c>
      <c r="W89" s="7"/>
      <c r="X89" s="30">
        <f t="shared" si="11"/>
        <v>0</v>
      </c>
      <c r="Y89" s="2" t="s">
        <v>131</v>
      </c>
      <c r="Z89" s="9"/>
      <c r="AA89" s="9"/>
      <c r="AB89" s="8"/>
      <c r="AC89" s="7"/>
      <c r="AD89" s="10"/>
    </row>
    <row r="90" spans="1:34" x14ac:dyDescent="0.2">
      <c r="A90" s="2" t="s">
        <v>351</v>
      </c>
      <c r="B90" t="s">
        <v>236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10"/>
        <v>0</v>
      </c>
      <c r="K90" s="2"/>
      <c r="L90" s="2"/>
      <c r="M90" s="2"/>
      <c r="N90" s="2"/>
      <c r="O90" s="2">
        <f t="shared" si="8"/>
        <v>0</v>
      </c>
      <c r="P90" s="2"/>
      <c r="Q90" s="2"/>
      <c r="R90" s="2"/>
      <c r="S90" s="2"/>
      <c r="T90" s="2"/>
      <c r="U90" s="2"/>
      <c r="V90" s="2">
        <f t="shared" si="9"/>
        <v>0</v>
      </c>
      <c r="W90" s="7"/>
      <c r="X90" s="30">
        <f t="shared" si="11"/>
        <v>0</v>
      </c>
      <c r="Y90" s="2" t="s">
        <v>131</v>
      </c>
      <c r="Z90" s="9"/>
      <c r="AA90" s="9"/>
      <c r="AB90" s="8"/>
      <c r="AC90" s="7"/>
      <c r="AD90" s="10"/>
    </row>
    <row r="91" spans="1:34" x14ac:dyDescent="0.2">
      <c r="A91" s="2" t="s">
        <v>162</v>
      </c>
      <c r="B91" t="s">
        <v>163</v>
      </c>
      <c r="C91">
        <v>5</v>
      </c>
      <c r="D91" s="5">
        <f>AF4</f>
        <v>40</v>
      </c>
      <c r="E91" s="5">
        <f>AG4</f>
        <v>29</v>
      </c>
      <c r="F91" s="2"/>
      <c r="G91" s="2"/>
      <c r="H91" s="2"/>
      <c r="I91" s="2"/>
      <c r="J91">
        <f t="shared" si="10"/>
        <v>0</v>
      </c>
      <c r="K91" s="2"/>
      <c r="L91" s="2"/>
      <c r="M91" s="2"/>
      <c r="N91" s="2"/>
      <c r="O91" s="2">
        <f t="shared" si="8"/>
        <v>0</v>
      </c>
      <c r="P91" s="2"/>
      <c r="Q91" s="2"/>
      <c r="R91" s="2"/>
      <c r="S91" s="2"/>
      <c r="T91" s="2"/>
      <c r="U91" s="2"/>
      <c r="V91" s="2">
        <f t="shared" si="9"/>
        <v>0</v>
      </c>
      <c r="W91" s="7"/>
      <c r="X91" s="30">
        <f t="shared" si="11"/>
        <v>0</v>
      </c>
      <c r="Y91" s="2" t="s">
        <v>131</v>
      </c>
      <c r="Z91" s="22"/>
      <c r="AA91" s="9"/>
      <c r="AB91" s="8"/>
      <c r="AC91" s="7"/>
      <c r="AD91" s="2"/>
    </row>
    <row r="92" spans="1:34" x14ac:dyDescent="0.2">
      <c r="A92" t="s">
        <v>37</v>
      </c>
      <c r="B92" t="s">
        <v>17</v>
      </c>
      <c r="C92">
        <v>6</v>
      </c>
      <c r="D92" s="5">
        <f>+$AF$4</f>
        <v>40</v>
      </c>
      <c r="E92" s="5">
        <f>+$AG$4</f>
        <v>29</v>
      </c>
      <c r="F92" s="2"/>
      <c r="G92" s="2"/>
      <c r="H92" s="2"/>
      <c r="I92" s="2"/>
      <c r="J92">
        <f t="shared" si="10"/>
        <v>0</v>
      </c>
      <c r="K92" s="2"/>
      <c r="L92" s="2"/>
      <c r="M92" s="2"/>
      <c r="N92" s="2"/>
      <c r="O92" s="2">
        <f t="shared" si="8"/>
        <v>0</v>
      </c>
      <c r="P92" s="2"/>
      <c r="Q92" s="2"/>
      <c r="R92" s="2"/>
      <c r="S92" s="2"/>
      <c r="T92" s="2"/>
      <c r="U92" s="2"/>
      <c r="V92" s="2">
        <f t="shared" si="9"/>
        <v>0</v>
      </c>
      <c r="W92" s="7"/>
      <c r="X92" s="30">
        <f t="shared" si="11"/>
        <v>0</v>
      </c>
      <c r="Y92" s="2" t="s">
        <v>131</v>
      </c>
      <c r="Z92" s="22"/>
      <c r="AA92" s="9"/>
      <c r="AB92" s="8"/>
      <c r="AC92" s="7"/>
      <c r="AD92" s="2"/>
      <c r="AH92" s="2"/>
    </row>
    <row r="93" spans="1:34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>
        <v>60173</v>
      </c>
      <c r="G93" s="2">
        <v>60176</v>
      </c>
      <c r="H93" s="2"/>
      <c r="I93" s="2"/>
      <c r="J93">
        <f>COUNT(F93:I93)</f>
        <v>2</v>
      </c>
      <c r="K93" s="2">
        <v>60075</v>
      </c>
      <c r="L93" s="2"/>
      <c r="M93" s="2"/>
      <c r="N93" s="2"/>
      <c r="O93" s="2">
        <f>COUNT(K93:N93)</f>
        <v>1</v>
      </c>
      <c r="P93" s="2"/>
      <c r="Q93" s="2"/>
      <c r="R93" s="2"/>
      <c r="S93" s="2"/>
      <c r="T93" s="2"/>
      <c r="U93" s="2"/>
      <c r="V93" s="2">
        <f t="shared" si="9"/>
        <v>0</v>
      </c>
      <c r="W93" s="7"/>
      <c r="X93" s="30">
        <f>+(J93*D93)+(O93*E93)+(V93*'4 23 17 payroll'!$AG$7)+W93</f>
        <v>83</v>
      </c>
      <c r="Y93" s="2" t="s">
        <v>390</v>
      </c>
      <c r="Z93" s="1">
        <v>42858</v>
      </c>
      <c r="AC93">
        <v>83</v>
      </c>
      <c r="AH93" s="2"/>
    </row>
    <row r="94" spans="1:34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>
        <v>60075</v>
      </c>
      <c r="G94" s="2"/>
      <c r="H94" s="2"/>
      <c r="I94" s="2"/>
      <c r="J94">
        <f>COUNT(F94:I94)</f>
        <v>1</v>
      </c>
      <c r="K94" s="2">
        <v>60173</v>
      </c>
      <c r="L94" s="2">
        <v>60054</v>
      </c>
      <c r="M94" s="2"/>
      <c r="N94" s="2"/>
      <c r="O94" s="2">
        <f>COUNT(K94:N94)</f>
        <v>2</v>
      </c>
      <c r="P94" s="2"/>
      <c r="Q94" s="2"/>
      <c r="R94" s="2"/>
      <c r="S94" s="2"/>
      <c r="T94" s="2"/>
      <c r="U94" s="2"/>
      <c r="V94" s="2">
        <f t="shared" si="9"/>
        <v>0</v>
      </c>
      <c r="W94" s="7"/>
      <c r="X94" s="30">
        <f>+(J94*D94)+(O94*E94)+(V94*'4 23 17 payroll'!$AG$7)+W94</f>
        <v>79</v>
      </c>
      <c r="Y94" s="2" t="s">
        <v>390</v>
      </c>
      <c r="Z94" s="1">
        <v>42858</v>
      </c>
      <c r="AC94">
        <v>79</v>
      </c>
      <c r="AH94" s="2"/>
    </row>
    <row r="95" spans="1:34" x14ac:dyDescent="0.2">
      <c r="A95" t="s">
        <v>169</v>
      </c>
      <c r="B95" t="s">
        <v>170</v>
      </c>
      <c r="C95">
        <v>7</v>
      </c>
      <c r="D95" s="5">
        <v>34</v>
      </c>
      <c r="E95" s="5">
        <v>27</v>
      </c>
      <c r="F95" s="2"/>
      <c r="G95" s="2"/>
      <c r="H95" s="2"/>
      <c r="I95" s="2"/>
      <c r="J95">
        <f t="shared" si="10"/>
        <v>0</v>
      </c>
      <c r="K95" s="2">
        <v>60354</v>
      </c>
      <c r="L95" s="2">
        <v>60801</v>
      </c>
      <c r="M95" s="2">
        <v>60802</v>
      </c>
      <c r="N95" s="2"/>
      <c r="O95" s="2">
        <f t="shared" si="8"/>
        <v>3</v>
      </c>
      <c r="P95" s="2"/>
      <c r="Q95" s="2"/>
      <c r="R95" s="2"/>
      <c r="S95" s="2"/>
      <c r="T95" s="2"/>
      <c r="U95" s="2"/>
      <c r="V95" s="2">
        <f t="shared" si="9"/>
        <v>0</v>
      </c>
      <c r="W95" s="7"/>
      <c r="X95" s="30">
        <f t="shared" si="11"/>
        <v>81</v>
      </c>
      <c r="Y95" s="2" t="s">
        <v>131</v>
      </c>
      <c r="Z95" s="9">
        <v>42851</v>
      </c>
      <c r="AA95" s="7"/>
      <c r="AB95" s="8"/>
      <c r="AC95" s="7"/>
      <c r="AD95" s="9"/>
      <c r="AH95" s="2"/>
    </row>
    <row r="96" spans="1:34" x14ac:dyDescent="0.2">
      <c r="A96" t="s">
        <v>407</v>
      </c>
      <c r="B96" t="s">
        <v>170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10"/>
        <v>0</v>
      </c>
      <c r="K96" s="2"/>
      <c r="L96" s="2"/>
      <c r="M96" s="2"/>
      <c r="N96" s="2"/>
      <c r="O96" s="2">
        <f t="shared" si="8"/>
        <v>0</v>
      </c>
      <c r="P96" s="2"/>
      <c r="Q96" s="2"/>
      <c r="R96" s="2"/>
      <c r="S96" s="2"/>
      <c r="T96" s="2"/>
      <c r="U96" s="2"/>
      <c r="V96" s="2">
        <f t="shared" si="9"/>
        <v>0</v>
      </c>
      <c r="W96" s="7"/>
      <c r="X96" s="30">
        <f t="shared" si="11"/>
        <v>0</v>
      </c>
      <c r="Y96" s="2" t="s">
        <v>131</v>
      </c>
      <c r="Z96" s="9"/>
      <c r="AA96" s="7"/>
      <c r="AB96" s="8"/>
      <c r="AC96" s="7"/>
      <c r="AD96" s="9"/>
      <c r="AH96" s="2"/>
    </row>
    <row r="97" spans="1:34" x14ac:dyDescent="0.2">
      <c r="A97" t="s">
        <v>362</v>
      </c>
      <c r="B97" t="s">
        <v>363</v>
      </c>
      <c r="C97">
        <v>8</v>
      </c>
      <c r="D97" s="5">
        <v>29</v>
      </c>
      <c r="E97" s="5">
        <v>25</v>
      </c>
      <c r="F97" s="2"/>
      <c r="G97" s="2"/>
      <c r="H97" s="2"/>
      <c r="I97" s="2"/>
      <c r="J97">
        <f t="shared" si="10"/>
        <v>0</v>
      </c>
      <c r="K97" s="2"/>
      <c r="L97" s="2"/>
      <c r="M97" s="2"/>
      <c r="N97" s="2"/>
      <c r="O97" s="2">
        <f t="shared" si="8"/>
        <v>0</v>
      </c>
      <c r="P97" s="2"/>
      <c r="Q97" s="2"/>
      <c r="R97" s="2"/>
      <c r="S97" s="2"/>
      <c r="T97" s="2"/>
      <c r="U97" s="2"/>
      <c r="V97" s="2">
        <f t="shared" si="9"/>
        <v>0</v>
      </c>
      <c r="W97" s="7"/>
      <c r="X97" s="30">
        <f t="shared" si="11"/>
        <v>0</v>
      </c>
      <c r="Y97" s="2" t="s">
        <v>131</v>
      </c>
      <c r="Z97" s="9"/>
      <c r="AA97" s="7"/>
      <c r="AB97" s="8"/>
      <c r="AC97" s="7"/>
      <c r="AD97" s="9"/>
      <c r="AH97" s="2"/>
    </row>
    <row r="98" spans="1:34" x14ac:dyDescent="0.2">
      <c r="A98" t="s">
        <v>15</v>
      </c>
      <c r="B98" t="s">
        <v>168</v>
      </c>
      <c r="C98">
        <v>7</v>
      </c>
      <c r="D98" s="5">
        <v>34</v>
      </c>
      <c r="E98" s="5">
        <v>27</v>
      </c>
      <c r="F98" s="2"/>
      <c r="G98" s="2"/>
      <c r="H98" s="2"/>
      <c r="I98" s="2"/>
      <c r="J98">
        <f t="shared" si="10"/>
        <v>0</v>
      </c>
      <c r="K98" s="2"/>
      <c r="L98" s="2"/>
      <c r="M98" s="2"/>
      <c r="N98" s="2"/>
      <c r="O98" s="2">
        <f t="shared" si="8"/>
        <v>0</v>
      </c>
      <c r="P98" s="2"/>
      <c r="Q98" s="2"/>
      <c r="R98" s="2"/>
      <c r="S98" s="2"/>
      <c r="T98" s="2"/>
      <c r="U98" s="2"/>
      <c r="V98" s="2">
        <f t="shared" si="9"/>
        <v>0</v>
      </c>
      <c r="W98" s="7"/>
      <c r="X98" s="30">
        <f t="shared" si="11"/>
        <v>0</v>
      </c>
      <c r="Y98" s="2" t="s">
        <v>131</v>
      </c>
      <c r="Z98" s="9"/>
      <c r="AA98" s="7"/>
      <c r="AC98" s="5"/>
      <c r="AH98" s="2"/>
    </row>
    <row r="99" spans="1:34" x14ac:dyDescent="0.2">
      <c r="A99" t="s">
        <v>53</v>
      </c>
      <c r="B99" t="s">
        <v>421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 t="shared" si="10"/>
        <v>0</v>
      </c>
      <c r="K99" s="2">
        <v>60533</v>
      </c>
      <c r="L99" s="2">
        <v>60618</v>
      </c>
      <c r="M99" s="2">
        <v>60801</v>
      </c>
      <c r="N99" s="2">
        <v>60434</v>
      </c>
      <c r="O99" s="2">
        <f t="shared" si="8"/>
        <v>4</v>
      </c>
      <c r="P99" s="2"/>
      <c r="Q99" s="2"/>
      <c r="R99" s="2"/>
      <c r="S99" s="2"/>
      <c r="T99" s="2"/>
      <c r="U99" s="2"/>
      <c r="V99" s="2">
        <f t="shared" si="9"/>
        <v>0</v>
      </c>
      <c r="W99" s="7"/>
      <c r="X99" s="30">
        <f t="shared" si="11"/>
        <v>100</v>
      </c>
      <c r="Y99" s="2" t="s">
        <v>131</v>
      </c>
      <c r="Z99" s="9">
        <v>42851</v>
      </c>
      <c r="AA99" s="7"/>
      <c r="AC99" s="5"/>
      <c r="AH99" s="2"/>
    </row>
    <row r="100" spans="1:34" x14ac:dyDescent="0.2">
      <c r="A100" t="s">
        <v>433</v>
      </c>
      <c r="B100" t="s">
        <v>434</v>
      </c>
      <c r="C100">
        <v>8</v>
      </c>
      <c r="D100" s="5">
        <v>29</v>
      </c>
      <c r="E100" s="5">
        <v>25</v>
      </c>
      <c r="F100" s="2"/>
      <c r="G100" s="2"/>
      <c r="H100" s="2"/>
      <c r="I100" s="2"/>
      <c r="J100">
        <f t="shared" si="10"/>
        <v>0</v>
      </c>
      <c r="K100" s="2">
        <v>60530</v>
      </c>
      <c r="L100" s="2">
        <v>60731</v>
      </c>
      <c r="M100" s="2"/>
      <c r="N100" s="2"/>
      <c r="O100" s="2">
        <f t="shared" si="8"/>
        <v>2</v>
      </c>
      <c r="P100" s="2"/>
      <c r="Q100" s="2"/>
      <c r="R100" s="2"/>
      <c r="S100" s="2"/>
      <c r="T100" s="2"/>
      <c r="U100" s="2"/>
      <c r="V100" s="2">
        <f t="shared" si="9"/>
        <v>0</v>
      </c>
      <c r="W100" s="7"/>
      <c r="X100" s="30">
        <f t="shared" si="11"/>
        <v>50</v>
      </c>
      <c r="Y100" s="2" t="s">
        <v>131</v>
      </c>
      <c r="Z100" s="9">
        <v>42851</v>
      </c>
      <c r="AA100" s="7"/>
      <c r="AC100" s="5"/>
      <c r="AH100" s="2"/>
    </row>
    <row r="101" spans="1:34" x14ac:dyDescent="0.2">
      <c r="A101" s="2" t="s">
        <v>161</v>
      </c>
      <c r="B101" t="s">
        <v>315</v>
      </c>
      <c r="C101">
        <v>8</v>
      </c>
      <c r="D101" s="5">
        <v>29</v>
      </c>
      <c r="E101" s="5">
        <v>25</v>
      </c>
      <c r="F101" s="2"/>
      <c r="G101" s="2"/>
      <c r="H101" s="2"/>
      <c r="I101" s="2"/>
      <c r="J101">
        <f t="shared" si="10"/>
        <v>0</v>
      </c>
      <c r="K101" s="2"/>
      <c r="L101" s="2"/>
      <c r="M101" s="2"/>
      <c r="N101" s="2"/>
      <c r="O101" s="2">
        <f t="shared" si="8"/>
        <v>0</v>
      </c>
      <c r="P101" s="2"/>
      <c r="Q101" s="2"/>
      <c r="R101" s="2"/>
      <c r="S101" s="2"/>
      <c r="T101" s="2"/>
      <c r="U101" s="2"/>
      <c r="V101" s="2">
        <f t="shared" si="9"/>
        <v>0</v>
      </c>
      <c r="W101" s="7"/>
      <c r="X101" s="30">
        <f t="shared" si="11"/>
        <v>0</v>
      </c>
      <c r="Y101" s="2" t="s">
        <v>131</v>
      </c>
      <c r="Z101" s="22"/>
      <c r="AA101" s="7"/>
      <c r="AB101" s="8"/>
      <c r="AC101" s="7"/>
      <c r="AD101" s="9"/>
      <c r="AH101" s="2"/>
    </row>
    <row r="102" spans="1:34" x14ac:dyDescent="0.2">
      <c r="A102" s="2" t="s">
        <v>159</v>
      </c>
      <c r="B102" t="s">
        <v>160</v>
      </c>
      <c r="C102">
        <v>8</v>
      </c>
      <c r="D102" s="5">
        <f>+$AF$2</f>
        <v>29</v>
      </c>
      <c r="E102" s="5">
        <f>+$AG$2</f>
        <v>25</v>
      </c>
      <c r="F102" s="2"/>
      <c r="G102" s="2"/>
      <c r="H102" s="2"/>
      <c r="I102" s="2"/>
      <c r="J102">
        <f t="shared" si="10"/>
        <v>0</v>
      </c>
      <c r="K102" s="2">
        <v>60927</v>
      </c>
      <c r="L102" s="2">
        <v>60926</v>
      </c>
      <c r="M102" s="2"/>
      <c r="N102" s="2"/>
      <c r="O102" s="2">
        <f t="shared" si="8"/>
        <v>2</v>
      </c>
      <c r="P102" s="2"/>
      <c r="Q102" s="2"/>
      <c r="R102" s="2"/>
      <c r="S102" s="2"/>
      <c r="T102" s="2"/>
      <c r="U102" s="2"/>
      <c r="V102" s="2">
        <f t="shared" si="9"/>
        <v>0</v>
      </c>
      <c r="W102" s="7"/>
      <c r="X102" s="30">
        <f t="shared" si="11"/>
        <v>50</v>
      </c>
      <c r="Y102" s="2" t="s">
        <v>131</v>
      </c>
      <c r="Z102" s="22">
        <v>42851</v>
      </c>
      <c r="AA102" s="7"/>
      <c r="AB102" s="8"/>
      <c r="AC102" s="7"/>
      <c r="AD102" s="9"/>
      <c r="AH102" s="2"/>
    </row>
    <row r="103" spans="1:34" x14ac:dyDescent="0.2">
      <c r="A103" t="s">
        <v>91</v>
      </c>
      <c r="B103" t="s">
        <v>92</v>
      </c>
      <c r="C103">
        <v>6</v>
      </c>
      <c r="D103" s="5">
        <f>+$AF$4</f>
        <v>40</v>
      </c>
      <c r="E103" s="5">
        <f>+$AG$4</f>
        <v>29</v>
      </c>
      <c r="F103" s="2">
        <v>60930</v>
      </c>
      <c r="G103" s="2">
        <v>60933</v>
      </c>
      <c r="H103" s="2"/>
      <c r="I103" s="2"/>
      <c r="J103">
        <f t="shared" si="10"/>
        <v>2</v>
      </c>
      <c r="K103" s="2"/>
      <c r="L103" s="2"/>
      <c r="M103" s="2"/>
      <c r="N103" s="2"/>
      <c r="O103" s="2">
        <f t="shared" si="8"/>
        <v>0</v>
      </c>
      <c r="P103" s="2">
        <v>60930</v>
      </c>
      <c r="Q103" s="2"/>
      <c r="R103" s="2"/>
      <c r="S103" s="2"/>
      <c r="T103" s="2"/>
      <c r="U103" s="2"/>
      <c r="V103" s="2">
        <f t="shared" si="9"/>
        <v>1</v>
      </c>
      <c r="W103" s="7"/>
      <c r="X103" s="30">
        <f t="shared" si="11"/>
        <v>105</v>
      </c>
      <c r="Y103" s="2" t="s">
        <v>131</v>
      </c>
      <c r="Z103" s="22">
        <v>42851</v>
      </c>
      <c r="AA103" s="22"/>
      <c r="AB103" s="8"/>
      <c r="AC103" s="7"/>
      <c r="AD103" s="9"/>
    </row>
    <row r="104" spans="1:34" x14ac:dyDescent="0.2">
      <c r="A104" t="s">
        <v>45</v>
      </c>
      <c r="B104" t="s">
        <v>361</v>
      </c>
      <c r="C104">
        <v>7</v>
      </c>
      <c r="D104" s="5">
        <v>34</v>
      </c>
      <c r="E104" s="5">
        <v>27</v>
      </c>
      <c r="F104" s="2">
        <v>60431</v>
      </c>
      <c r="G104" s="2"/>
      <c r="H104" s="2"/>
      <c r="I104" s="2"/>
      <c r="J104">
        <f t="shared" ref="J104:J136" si="12">COUNT(F104:I104)</f>
        <v>1</v>
      </c>
      <c r="K104" s="2">
        <v>60348</v>
      </c>
      <c r="L104" s="2">
        <v>60432</v>
      </c>
      <c r="M104" s="2"/>
      <c r="N104" s="2"/>
      <c r="O104" s="2">
        <f t="shared" si="8"/>
        <v>2</v>
      </c>
      <c r="P104" s="2"/>
      <c r="Q104" s="2"/>
      <c r="R104" s="2"/>
      <c r="S104" s="2"/>
      <c r="T104" s="2"/>
      <c r="U104" s="2"/>
      <c r="V104" s="2">
        <f t="shared" si="9"/>
        <v>0</v>
      </c>
      <c r="W104" s="7"/>
      <c r="X104" s="30">
        <f t="shared" ref="X104:X136" si="13">+(J104*D104)+(O104*E104)+(V104*$AG$7)+W104</f>
        <v>88</v>
      </c>
      <c r="Y104" s="2" t="s">
        <v>131</v>
      </c>
      <c r="Z104" s="22">
        <v>42851</v>
      </c>
      <c r="AA104" s="7"/>
      <c r="AB104" s="8"/>
      <c r="AC104" s="7"/>
      <c r="AD104" s="9"/>
    </row>
    <row r="105" spans="1:34" x14ac:dyDescent="0.2">
      <c r="A105" t="s">
        <v>436</v>
      </c>
      <c r="B105" t="s">
        <v>437</v>
      </c>
      <c r="C105">
        <v>8</v>
      </c>
      <c r="D105" s="5">
        <v>29</v>
      </c>
      <c r="E105" s="5">
        <v>25</v>
      </c>
      <c r="F105" s="2"/>
      <c r="G105" s="2"/>
      <c r="H105" s="2"/>
      <c r="I105" s="2"/>
      <c r="J105">
        <f t="shared" si="12"/>
        <v>0</v>
      </c>
      <c r="K105" s="2"/>
      <c r="L105" s="2"/>
      <c r="M105" s="2"/>
      <c r="N105" s="2"/>
      <c r="O105" s="2">
        <f t="shared" si="8"/>
        <v>0</v>
      </c>
      <c r="P105" s="2"/>
      <c r="Q105" s="2"/>
      <c r="R105" s="2"/>
      <c r="S105" s="2"/>
      <c r="T105" s="2"/>
      <c r="U105" s="2"/>
      <c r="V105" s="2">
        <f t="shared" si="9"/>
        <v>0</v>
      </c>
      <c r="W105" s="7"/>
      <c r="X105" s="30">
        <f t="shared" si="13"/>
        <v>0</v>
      </c>
      <c r="Y105" s="2" t="s">
        <v>397</v>
      </c>
      <c r="Z105" s="22"/>
      <c r="AA105" s="7"/>
      <c r="AB105" s="8"/>
      <c r="AC105" s="7"/>
      <c r="AD105" s="9"/>
    </row>
    <row r="106" spans="1:34" x14ac:dyDescent="0.2">
      <c r="A106" t="s">
        <v>338</v>
      </c>
      <c r="B106" t="s">
        <v>380</v>
      </c>
      <c r="C106">
        <v>7</v>
      </c>
      <c r="D106" s="5">
        <v>34</v>
      </c>
      <c r="E106" s="5">
        <v>27</v>
      </c>
      <c r="F106" s="2"/>
      <c r="G106" s="2"/>
      <c r="H106" s="2"/>
      <c r="I106" s="2"/>
      <c r="J106">
        <f t="shared" si="12"/>
        <v>0</v>
      </c>
      <c r="K106" s="2"/>
      <c r="L106" s="2"/>
      <c r="M106" s="2"/>
      <c r="N106" s="2"/>
      <c r="O106" s="2">
        <f t="shared" si="8"/>
        <v>0</v>
      </c>
      <c r="P106" s="2"/>
      <c r="Q106" s="2"/>
      <c r="R106" s="2"/>
      <c r="S106" s="2"/>
      <c r="T106" s="2"/>
      <c r="U106" s="2"/>
      <c r="V106" s="2">
        <f t="shared" si="9"/>
        <v>0</v>
      </c>
      <c r="W106" s="7"/>
      <c r="X106" s="30">
        <f t="shared" si="13"/>
        <v>0</v>
      </c>
      <c r="Y106" s="2" t="s">
        <v>397</v>
      </c>
      <c r="Z106" s="9"/>
      <c r="AA106" s="7"/>
      <c r="AB106">
        <f>+X106*0.72</f>
        <v>0</v>
      </c>
      <c r="AC106" s="5"/>
    </row>
    <row r="107" spans="1:34" x14ac:dyDescent="0.2">
      <c r="A107" t="s">
        <v>106</v>
      </c>
      <c r="B107" t="s">
        <v>218</v>
      </c>
      <c r="C107">
        <v>8</v>
      </c>
      <c r="D107" s="5">
        <f>+$AF$2</f>
        <v>29</v>
      </c>
      <c r="E107" s="5">
        <f>+$AG$2</f>
        <v>25</v>
      </c>
      <c r="F107" s="2">
        <v>60530</v>
      </c>
      <c r="G107" s="2">
        <v>60532</v>
      </c>
      <c r="H107" s="2">
        <v>60922</v>
      </c>
      <c r="I107" s="2"/>
      <c r="J107">
        <f t="shared" si="12"/>
        <v>3</v>
      </c>
      <c r="K107" s="2">
        <v>60531</v>
      </c>
      <c r="L107" s="2"/>
      <c r="M107" s="2"/>
      <c r="N107" s="2"/>
      <c r="O107" s="2">
        <f t="shared" si="8"/>
        <v>1</v>
      </c>
      <c r="P107" s="2">
        <v>60530</v>
      </c>
      <c r="Q107" s="2">
        <v>60532</v>
      </c>
      <c r="R107" s="2"/>
      <c r="S107" s="2"/>
      <c r="T107" s="2"/>
      <c r="U107" s="2"/>
      <c r="V107" s="2">
        <f t="shared" si="9"/>
        <v>2</v>
      </c>
      <c r="W107" s="7"/>
      <c r="X107" s="30">
        <f t="shared" si="13"/>
        <v>162</v>
      </c>
      <c r="Y107" s="2" t="s">
        <v>131</v>
      </c>
      <c r="Z107" s="22">
        <v>42851</v>
      </c>
      <c r="AA107" s="7"/>
      <c r="AB107" s="22"/>
      <c r="AC107" s="5"/>
      <c r="AD107" s="9"/>
    </row>
    <row r="108" spans="1:34" x14ac:dyDescent="0.2">
      <c r="A108" t="s">
        <v>255</v>
      </c>
      <c r="B108" t="s">
        <v>218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J108">
        <f t="shared" si="12"/>
        <v>0</v>
      </c>
      <c r="K108" s="2"/>
      <c r="L108" s="2"/>
      <c r="M108" s="2"/>
      <c r="N108" s="2"/>
      <c r="O108" s="2">
        <f t="shared" si="8"/>
        <v>0</v>
      </c>
      <c r="P108" s="2"/>
      <c r="Q108" s="2"/>
      <c r="R108" s="2"/>
      <c r="S108" s="2"/>
      <c r="T108" s="2"/>
      <c r="U108" s="2"/>
      <c r="V108" s="2">
        <f t="shared" si="9"/>
        <v>0</v>
      </c>
      <c r="W108" s="7"/>
      <c r="X108" s="30">
        <f>+(J108*D108)+(O108*E108)+(V108*'4 23 17 payroll'!$AG$7)+W108</f>
        <v>0</v>
      </c>
      <c r="Y108" s="2" t="s">
        <v>131</v>
      </c>
      <c r="Z108" s="22"/>
      <c r="AA108" s="7"/>
      <c r="AB108" s="22"/>
      <c r="AC108" s="5">
        <v>0</v>
      </c>
      <c r="AD108" s="9"/>
    </row>
    <row r="109" spans="1:34" x14ac:dyDescent="0.2">
      <c r="A109" t="s">
        <v>90</v>
      </c>
      <c r="B109" t="s">
        <v>89</v>
      </c>
      <c r="C109">
        <v>8</v>
      </c>
      <c r="D109" s="5">
        <f>+$AF$2</f>
        <v>29</v>
      </c>
      <c r="E109" s="5">
        <f>+$AG$2</f>
        <v>25</v>
      </c>
      <c r="F109" s="2"/>
      <c r="G109" s="2"/>
      <c r="H109" s="2"/>
      <c r="I109" s="2"/>
      <c r="J109">
        <f t="shared" si="12"/>
        <v>0</v>
      </c>
      <c r="K109" s="2">
        <v>60800</v>
      </c>
      <c r="L109" s="2"/>
      <c r="M109" s="2"/>
      <c r="N109" s="2"/>
      <c r="O109" s="2">
        <f t="shared" si="8"/>
        <v>1</v>
      </c>
      <c r="P109" s="2"/>
      <c r="Q109" s="2"/>
      <c r="R109" s="2"/>
      <c r="S109" s="2"/>
      <c r="T109" s="2"/>
      <c r="U109" s="2"/>
      <c r="V109" s="2">
        <f t="shared" si="9"/>
        <v>0</v>
      </c>
      <c r="W109" s="7"/>
      <c r="X109" s="30">
        <f t="shared" si="13"/>
        <v>25</v>
      </c>
      <c r="Y109" s="2" t="s">
        <v>131</v>
      </c>
      <c r="Z109" s="22">
        <v>42851</v>
      </c>
      <c r="AA109" s="7"/>
      <c r="AB109" s="8"/>
      <c r="AC109" s="7"/>
      <c r="AD109" s="9"/>
    </row>
    <row r="110" spans="1:34" x14ac:dyDescent="0.2">
      <c r="A110" t="s">
        <v>310</v>
      </c>
      <c r="B110" t="s">
        <v>89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>
        <f t="shared" si="12"/>
        <v>0</v>
      </c>
      <c r="K110" s="2"/>
      <c r="L110" s="2"/>
      <c r="M110" s="2"/>
      <c r="N110" s="2"/>
      <c r="O110" s="2">
        <f t="shared" si="8"/>
        <v>0</v>
      </c>
      <c r="P110" s="2"/>
      <c r="Q110" s="2"/>
      <c r="R110" s="2"/>
      <c r="S110" s="2"/>
      <c r="T110" s="2"/>
      <c r="U110" s="2"/>
      <c r="V110" s="2">
        <f t="shared" si="9"/>
        <v>0</v>
      </c>
      <c r="W110" s="7"/>
      <c r="X110" s="30">
        <f t="shared" si="13"/>
        <v>0</v>
      </c>
      <c r="Y110" s="2" t="s">
        <v>131</v>
      </c>
      <c r="Z110" s="22"/>
      <c r="AA110" s="7"/>
      <c r="AB110" s="9"/>
      <c r="AC110" s="7"/>
      <c r="AD110" s="9"/>
    </row>
    <row r="111" spans="1:34" x14ac:dyDescent="0.2">
      <c r="A111" t="s">
        <v>61</v>
      </c>
      <c r="B111" t="s">
        <v>62</v>
      </c>
      <c r="C111">
        <v>6</v>
      </c>
      <c r="D111" s="5">
        <v>40</v>
      </c>
      <c r="E111" s="5">
        <v>29</v>
      </c>
      <c r="F111" s="2">
        <v>60051</v>
      </c>
      <c r="G111" s="2"/>
      <c r="H111" s="2"/>
      <c r="I111" s="2"/>
      <c r="J111">
        <f t="shared" si="12"/>
        <v>1</v>
      </c>
      <c r="K111" s="2">
        <v>60176</v>
      </c>
      <c r="L111" s="2"/>
      <c r="M111" s="2"/>
      <c r="N111" s="2"/>
      <c r="O111" s="2">
        <f t="shared" si="8"/>
        <v>1</v>
      </c>
      <c r="P111" s="2"/>
      <c r="Q111" s="2"/>
      <c r="R111" s="2"/>
      <c r="S111" s="2"/>
      <c r="T111" s="2"/>
      <c r="U111" s="2"/>
      <c r="V111" s="2">
        <f t="shared" si="9"/>
        <v>0</v>
      </c>
      <c r="W111" s="7"/>
      <c r="X111" s="30">
        <f t="shared" si="13"/>
        <v>69</v>
      </c>
      <c r="Y111" s="2" t="s">
        <v>131</v>
      </c>
      <c r="Z111" s="22">
        <v>42851</v>
      </c>
      <c r="AA111" s="7"/>
      <c r="AB111" s="9"/>
      <c r="AC111" s="7"/>
      <c r="AD111" s="9"/>
    </row>
    <row r="112" spans="1:34" x14ac:dyDescent="0.2">
      <c r="A112" t="s">
        <v>285</v>
      </c>
      <c r="B112" t="s">
        <v>139</v>
      </c>
      <c r="C112">
        <v>7</v>
      </c>
      <c r="D112" s="5">
        <v>34</v>
      </c>
      <c r="E112" s="5">
        <v>27</v>
      </c>
      <c r="F112" s="2"/>
      <c r="G112" s="2"/>
      <c r="H112" s="2"/>
      <c r="I112" s="2"/>
      <c r="J112">
        <f t="shared" si="12"/>
        <v>0</v>
      </c>
      <c r="K112" s="2"/>
      <c r="L112" s="2"/>
      <c r="M112" s="2"/>
      <c r="N112" s="2"/>
      <c r="O112" s="2">
        <f t="shared" si="8"/>
        <v>0</v>
      </c>
      <c r="P112" s="2"/>
      <c r="Q112" s="2"/>
      <c r="R112" s="2"/>
      <c r="S112" s="2"/>
      <c r="T112" s="2"/>
      <c r="U112" s="2"/>
      <c r="V112" s="2">
        <f t="shared" si="9"/>
        <v>0</v>
      </c>
      <c r="W112" s="7"/>
      <c r="X112" s="30">
        <f t="shared" si="13"/>
        <v>0</v>
      </c>
      <c r="Y112" s="29" t="s">
        <v>205</v>
      </c>
      <c r="Z112" s="9"/>
      <c r="AA112" s="7"/>
      <c r="AC112" s="5">
        <f>$X$112</f>
        <v>0</v>
      </c>
    </row>
    <row r="113" spans="1:34" x14ac:dyDescent="0.2">
      <c r="A113" t="s">
        <v>348</v>
      </c>
      <c r="B113" t="s">
        <v>349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>
        <f t="shared" si="12"/>
        <v>0</v>
      </c>
      <c r="K113" s="2"/>
      <c r="L113" s="2"/>
      <c r="M113" s="2"/>
      <c r="N113" s="2"/>
      <c r="O113" s="2">
        <f t="shared" si="8"/>
        <v>0</v>
      </c>
      <c r="P113" s="2"/>
      <c r="Q113" s="2"/>
      <c r="R113" s="2"/>
      <c r="S113" s="2"/>
      <c r="T113" s="2"/>
      <c r="U113" s="2"/>
      <c r="V113" s="2">
        <f t="shared" si="9"/>
        <v>0</v>
      </c>
      <c r="W113" s="7"/>
      <c r="X113" s="30">
        <f t="shared" si="13"/>
        <v>0</v>
      </c>
      <c r="Y113" s="2" t="s">
        <v>131</v>
      </c>
      <c r="Z113" s="9"/>
      <c r="AA113" s="7"/>
      <c r="AB113" s="9"/>
      <c r="AC113" s="7"/>
      <c r="AD113" s="9"/>
    </row>
    <row r="114" spans="1:34" x14ac:dyDescent="0.2">
      <c r="A114" t="s">
        <v>53</v>
      </c>
      <c r="B114" t="s">
        <v>50</v>
      </c>
      <c r="C114">
        <v>8</v>
      </c>
      <c r="D114" s="5">
        <f>+'4 23 17 payroll'!$AF$2</f>
        <v>29</v>
      </c>
      <c r="E114" s="5">
        <f>+'4 23 17 payroll'!$AG$2</f>
        <v>25</v>
      </c>
      <c r="F114" s="2"/>
      <c r="G114" s="2"/>
      <c r="H114" s="2"/>
      <c r="I114" s="2"/>
      <c r="J114">
        <f t="shared" si="12"/>
        <v>0</v>
      </c>
      <c r="K114" s="2"/>
      <c r="L114" s="2"/>
      <c r="M114" s="2"/>
      <c r="N114" s="2"/>
      <c r="O114" s="2">
        <f t="shared" si="8"/>
        <v>0</v>
      </c>
      <c r="P114" s="2"/>
      <c r="Q114" s="2"/>
      <c r="R114" s="2"/>
      <c r="S114" s="2"/>
      <c r="T114" s="2"/>
      <c r="U114" s="2"/>
      <c r="V114" s="2">
        <f t="shared" si="9"/>
        <v>0</v>
      </c>
      <c r="W114" s="7"/>
      <c r="X114" s="30">
        <f t="shared" si="13"/>
        <v>0</v>
      </c>
      <c r="Y114" s="2" t="s">
        <v>131</v>
      </c>
      <c r="Z114" s="9"/>
      <c r="AA114" s="7"/>
      <c r="AB114" s="9"/>
      <c r="AC114" s="7"/>
      <c r="AD114" s="9"/>
    </row>
    <row r="115" spans="1:34" x14ac:dyDescent="0.2">
      <c r="A115" t="s">
        <v>366</v>
      </c>
      <c r="B115" t="s">
        <v>272</v>
      </c>
      <c r="C115">
        <v>8</v>
      </c>
      <c r="D115" s="5">
        <v>29</v>
      </c>
      <c r="E115" s="5">
        <v>25</v>
      </c>
      <c r="F115" s="2"/>
      <c r="G115" s="2"/>
      <c r="H115" s="2"/>
      <c r="I115" s="2"/>
      <c r="J115">
        <f t="shared" si="12"/>
        <v>0</v>
      </c>
      <c r="K115" s="2"/>
      <c r="L115" s="2"/>
      <c r="M115" s="2"/>
      <c r="N115" s="2"/>
      <c r="O115" s="2">
        <f t="shared" si="8"/>
        <v>0</v>
      </c>
      <c r="P115" s="2"/>
      <c r="Q115" s="2"/>
      <c r="R115" s="2"/>
      <c r="S115" s="2"/>
      <c r="T115" s="2"/>
      <c r="U115" s="2"/>
      <c r="V115" s="2">
        <f t="shared" si="9"/>
        <v>0</v>
      </c>
      <c r="W115" s="7"/>
      <c r="X115" s="30">
        <f t="shared" si="13"/>
        <v>0</v>
      </c>
      <c r="Y115" s="2" t="s">
        <v>131</v>
      </c>
      <c r="Z115" s="9"/>
      <c r="AA115" s="22"/>
      <c r="AB115" s="8"/>
      <c r="AC115" s="7"/>
      <c r="AD115" s="9"/>
      <c r="AH115" s="2"/>
    </row>
    <row r="116" spans="1:34" x14ac:dyDescent="0.2">
      <c r="A116" t="s">
        <v>0</v>
      </c>
      <c r="B116" t="s">
        <v>272</v>
      </c>
      <c r="C116">
        <f>AE3</f>
        <v>7</v>
      </c>
      <c r="D116" s="5">
        <f>AF3</f>
        <v>34</v>
      </c>
      <c r="E116" s="5">
        <f>AG3</f>
        <v>27</v>
      </c>
      <c r="F116" s="2"/>
      <c r="G116" s="2"/>
      <c r="H116" s="2"/>
      <c r="I116" s="2"/>
      <c r="J116">
        <f t="shared" si="12"/>
        <v>0</v>
      </c>
      <c r="K116" s="2"/>
      <c r="L116" s="2"/>
      <c r="M116" s="2"/>
      <c r="N116" s="2"/>
      <c r="O116" s="2">
        <f t="shared" si="8"/>
        <v>0</v>
      </c>
      <c r="P116" s="2"/>
      <c r="Q116" s="2"/>
      <c r="R116" s="2"/>
      <c r="S116" s="2"/>
      <c r="T116" s="2"/>
      <c r="U116" s="2"/>
      <c r="V116" s="2">
        <f t="shared" si="9"/>
        <v>0</v>
      </c>
      <c r="W116" s="7"/>
      <c r="X116" s="30">
        <f t="shared" si="13"/>
        <v>0</v>
      </c>
      <c r="Y116" s="2" t="s">
        <v>131</v>
      </c>
      <c r="Z116" s="22"/>
      <c r="AA116" s="22"/>
      <c r="AC116" s="5"/>
      <c r="AH116" s="2"/>
    </row>
    <row r="117" spans="1:34" x14ac:dyDescent="0.2">
      <c r="A117" t="s">
        <v>57</v>
      </c>
      <c r="B117" t="s">
        <v>171</v>
      </c>
      <c r="C117">
        <v>6</v>
      </c>
      <c r="D117" s="5">
        <v>40</v>
      </c>
      <c r="E117" s="5">
        <v>29</v>
      </c>
      <c r="F117" s="2"/>
      <c r="G117" s="2"/>
      <c r="H117" s="2"/>
      <c r="I117" s="2"/>
      <c r="J117">
        <f t="shared" si="12"/>
        <v>0</v>
      </c>
      <c r="K117" s="2"/>
      <c r="L117" s="2"/>
      <c r="M117" s="2"/>
      <c r="N117" s="2"/>
      <c r="O117" s="2">
        <f t="shared" si="8"/>
        <v>0</v>
      </c>
      <c r="P117" s="2"/>
      <c r="Q117" s="2"/>
      <c r="R117" s="2"/>
      <c r="S117" s="2"/>
      <c r="T117" s="2"/>
      <c r="U117" s="2"/>
      <c r="V117" s="2">
        <f t="shared" si="9"/>
        <v>0</v>
      </c>
      <c r="W117" s="7"/>
      <c r="X117" s="30">
        <f t="shared" si="13"/>
        <v>0</v>
      </c>
      <c r="Y117" s="2" t="s">
        <v>131</v>
      </c>
      <c r="Z117" s="22"/>
      <c r="AA117" s="7"/>
      <c r="AC117" s="5"/>
      <c r="AH117" s="2"/>
    </row>
    <row r="118" spans="1:34" x14ac:dyDescent="0.2">
      <c r="A118" t="s">
        <v>260</v>
      </c>
      <c r="B118" t="s">
        <v>219</v>
      </c>
      <c r="C118">
        <v>8</v>
      </c>
      <c r="D118" s="5">
        <f>+$AF$2</f>
        <v>29</v>
      </c>
      <c r="E118" s="5">
        <f>+$AG$2</f>
        <v>25</v>
      </c>
      <c r="F118" s="2"/>
      <c r="G118" s="2"/>
      <c r="H118" s="2"/>
      <c r="I118" s="2"/>
      <c r="J118">
        <f t="shared" si="12"/>
        <v>0</v>
      </c>
      <c r="K118" s="2"/>
      <c r="L118" s="2"/>
      <c r="M118" s="2"/>
      <c r="N118" s="2"/>
      <c r="O118" s="2">
        <f t="shared" si="8"/>
        <v>0</v>
      </c>
      <c r="P118" s="2"/>
      <c r="Q118" s="2"/>
      <c r="R118" s="2"/>
      <c r="S118" s="2"/>
      <c r="T118" s="2"/>
      <c r="U118" s="2"/>
      <c r="V118" s="2">
        <f t="shared" si="9"/>
        <v>0</v>
      </c>
      <c r="W118" s="7"/>
      <c r="X118" s="30">
        <f t="shared" si="13"/>
        <v>0</v>
      </c>
      <c r="Y118" s="2" t="s">
        <v>254</v>
      </c>
      <c r="Z118" s="9"/>
      <c r="AA118" s="7"/>
      <c r="AB118" s="8"/>
      <c r="AC118" s="7"/>
      <c r="AD118" s="9"/>
      <c r="AH118" s="2"/>
    </row>
    <row r="119" spans="1:34" x14ac:dyDescent="0.2">
      <c r="A119" t="s">
        <v>86</v>
      </c>
      <c r="B119" t="s">
        <v>219</v>
      </c>
      <c r="C119">
        <v>6</v>
      </c>
      <c r="D119" s="5">
        <v>40</v>
      </c>
      <c r="E119" s="5">
        <v>29</v>
      </c>
      <c r="F119" s="2"/>
      <c r="G119" s="2"/>
      <c r="H119" s="2"/>
      <c r="I119" s="2"/>
      <c r="J119">
        <f t="shared" si="12"/>
        <v>0</v>
      </c>
      <c r="K119" s="2"/>
      <c r="L119" s="2"/>
      <c r="M119" s="2"/>
      <c r="N119" s="2"/>
      <c r="O119" s="2">
        <f t="shared" si="8"/>
        <v>0</v>
      </c>
      <c r="P119" s="2"/>
      <c r="Q119" s="2"/>
      <c r="R119" s="2"/>
      <c r="S119" s="2"/>
      <c r="T119" s="2"/>
      <c r="U119" s="2"/>
      <c r="V119" s="2">
        <f t="shared" si="9"/>
        <v>0</v>
      </c>
      <c r="W119" s="7"/>
      <c r="X119" s="30">
        <f t="shared" si="13"/>
        <v>0</v>
      </c>
      <c r="Y119" s="2" t="s">
        <v>131</v>
      </c>
      <c r="Z119" s="9"/>
      <c r="AA119" s="7"/>
      <c r="AB119" s="8"/>
      <c r="AC119" s="7"/>
      <c r="AD119" s="9"/>
      <c r="AE119" s="5"/>
    </row>
    <row r="120" spans="1:34" x14ac:dyDescent="0.2">
      <c r="A120" t="s">
        <v>172</v>
      </c>
      <c r="B120" t="s">
        <v>173</v>
      </c>
      <c r="C120">
        <v>6</v>
      </c>
      <c r="D120" s="5">
        <v>40</v>
      </c>
      <c r="E120" s="5">
        <v>29</v>
      </c>
      <c r="F120" s="2">
        <v>60167</v>
      </c>
      <c r="G120" s="2">
        <v>60803</v>
      </c>
      <c r="H120" s="2"/>
      <c r="I120" s="2"/>
      <c r="J120">
        <f t="shared" si="12"/>
        <v>2</v>
      </c>
      <c r="K120" s="2"/>
      <c r="L120" s="2"/>
      <c r="M120" s="2"/>
      <c r="N120" s="2"/>
      <c r="O120" s="2">
        <f t="shared" si="8"/>
        <v>0</v>
      </c>
      <c r="P120" s="2">
        <v>60803</v>
      </c>
      <c r="Q120" s="2"/>
      <c r="R120" s="2"/>
      <c r="S120" s="2"/>
      <c r="T120" s="2"/>
      <c r="U120" s="2"/>
      <c r="V120" s="2">
        <f t="shared" si="9"/>
        <v>1</v>
      </c>
      <c r="W120" s="7"/>
      <c r="X120" s="30">
        <f t="shared" si="13"/>
        <v>105</v>
      </c>
      <c r="Y120" s="2" t="s">
        <v>131</v>
      </c>
      <c r="Z120" s="9">
        <v>42851</v>
      </c>
      <c r="AA120" s="22"/>
      <c r="AC120" s="5"/>
    </row>
    <row r="121" spans="1:34" x14ac:dyDescent="0.2">
      <c r="A121" t="s">
        <v>422</v>
      </c>
      <c r="B121" t="s">
        <v>439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 t="shared" si="12"/>
        <v>0</v>
      </c>
      <c r="K121" s="2"/>
      <c r="L121" s="2"/>
      <c r="M121" s="2"/>
      <c r="N121" s="2"/>
      <c r="O121" s="2">
        <f t="shared" si="8"/>
        <v>0</v>
      </c>
      <c r="P121" s="2"/>
      <c r="Q121" s="2"/>
      <c r="R121" s="2"/>
      <c r="S121" s="2"/>
      <c r="T121" s="2"/>
      <c r="U121" s="2"/>
      <c r="V121" s="2">
        <f t="shared" si="9"/>
        <v>0</v>
      </c>
      <c r="W121" s="7"/>
      <c r="X121" s="30">
        <f t="shared" si="13"/>
        <v>0</v>
      </c>
      <c r="Y121" s="29" t="s">
        <v>205</v>
      </c>
      <c r="Z121" s="9"/>
      <c r="AA121" s="22"/>
      <c r="AC121" s="5">
        <f>$X$121</f>
        <v>0</v>
      </c>
    </row>
    <row r="122" spans="1:34" x14ac:dyDescent="0.2">
      <c r="A122" s="2" t="s">
        <v>27</v>
      </c>
      <c r="B122" t="s">
        <v>30</v>
      </c>
      <c r="C122">
        <v>8</v>
      </c>
      <c r="D122" s="5">
        <f>+$AF$2</f>
        <v>29</v>
      </c>
      <c r="E122" s="5">
        <f>+$AG$2</f>
        <v>25</v>
      </c>
      <c r="F122" s="2"/>
      <c r="G122" s="2"/>
      <c r="H122" s="2"/>
      <c r="I122" s="2"/>
      <c r="J122">
        <f t="shared" si="12"/>
        <v>0</v>
      </c>
      <c r="K122" s="2"/>
      <c r="L122" s="2"/>
      <c r="M122" s="2"/>
      <c r="N122" s="2"/>
      <c r="O122" s="2">
        <f t="shared" si="8"/>
        <v>0</v>
      </c>
      <c r="P122" s="2"/>
      <c r="Q122" s="2"/>
      <c r="R122" s="2"/>
      <c r="S122" s="2"/>
      <c r="T122" s="2"/>
      <c r="U122" s="2"/>
      <c r="V122" s="2">
        <f t="shared" si="9"/>
        <v>0</v>
      </c>
      <c r="W122" s="7"/>
      <c r="X122" s="30">
        <f t="shared" si="13"/>
        <v>0</v>
      </c>
      <c r="Y122" s="2" t="s">
        <v>131</v>
      </c>
      <c r="Z122" s="9"/>
      <c r="AA122" s="22"/>
      <c r="AB122" s="9"/>
      <c r="AC122" s="7"/>
      <c r="AD122" s="9"/>
    </row>
    <row r="123" spans="1:34" x14ac:dyDescent="0.2">
      <c r="A123" s="2" t="s">
        <v>398</v>
      </c>
      <c r="B123" t="s">
        <v>399</v>
      </c>
      <c r="C123">
        <v>8</v>
      </c>
      <c r="D123" s="5">
        <v>29</v>
      </c>
      <c r="E123" s="5">
        <v>25</v>
      </c>
      <c r="F123" s="2"/>
      <c r="G123" s="2"/>
      <c r="H123" s="2"/>
      <c r="I123" s="2"/>
      <c r="J123">
        <f t="shared" si="12"/>
        <v>0</v>
      </c>
      <c r="K123" s="2">
        <v>60532</v>
      </c>
      <c r="L123" s="2">
        <v>60734</v>
      </c>
      <c r="M123" s="2">
        <v>60923</v>
      </c>
      <c r="N123" s="2">
        <v>60531</v>
      </c>
      <c r="O123" s="2">
        <f t="shared" si="8"/>
        <v>4</v>
      </c>
      <c r="P123" s="2"/>
      <c r="Q123" s="2"/>
      <c r="R123" s="2"/>
      <c r="S123" s="2"/>
      <c r="T123" s="2"/>
      <c r="U123" s="2"/>
      <c r="V123" s="2">
        <f t="shared" si="9"/>
        <v>0</v>
      </c>
      <c r="W123" s="7"/>
      <c r="X123" s="30">
        <f t="shared" si="13"/>
        <v>100</v>
      </c>
      <c r="Y123" s="2" t="s">
        <v>131</v>
      </c>
      <c r="Z123" s="9">
        <v>42851</v>
      </c>
      <c r="AA123" s="22"/>
      <c r="AB123" s="9"/>
      <c r="AC123" s="7"/>
      <c r="AD123" s="9"/>
    </row>
    <row r="124" spans="1:34" x14ac:dyDescent="0.2">
      <c r="A124" s="2" t="s">
        <v>225</v>
      </c>
      <c r="B124" t="s">
        <v>143</v>
      </c>
      <c r="C124">
        <v>8</v>
      </c>
      <c r="D124" s="5">
        <f>+'4 23 17 payroll'!$AF$2</f>
        <v>29</v>
      </c>
      <c r="E124" s="5">
        <f>+'4 23 17 payroll'!$AG$2</f>
        <v>25</v>
      </c>
      <c r="F124" s="2"/>
      <c r="G124" s="2"/>
      <c r="H124" s="2"/>
      <c r="I124" s="2"/>
      <c r="J124">
        <f t="shared" si="12"/>
        <v>0</v>
      </c>
      <c r="K124" s="2">
        <v>60353</v>
      </c>
      <c r="L124" s="2">
        <v>60173</v>
      </c>
      <c r="M124" s="2"/>
      <c r="N124" s="2"/>
      <c r="O124" s="2">
        <f t="shared" si="8"/>
        <v>2</v>
      </c>
      <c r="P124" s="2"/>
      <c r="Q124" s="2"/>
      <c r="R124" s="2"/>
      <c r="S124" s="2"/>
      <c r="T124" s="2"/>
      <c r="U124" s="2"/>
      <c r="V124" s="2">
        <f t="shared" si="9"/>
        <v>0</v>
      </c>
      <c r="W124" s="7"/>
      <c r="X124" s="30">
        <f t="shared" si="13"/>
        <v>50</v>
      </c>
      <c r="Y124" s="2" t="s">
        <v>131</v>
      </c>
      <c r="Z124" s="9">
        <v>42851</v>
      </c>
      <c r="AA124" s="22"/>
      <c r="AB124" s="9"/>
      <c r="AC124" s="7"/>
      <c r="AD124" s="9"/>
    </row>
    <row r="125" spans="1:34" x14ac:dyDescent="0.2">
      <c r="A125" s="2" t="s">
        <v>132</v>
      </c>
      <c r="B125" t="s">
        <v>109</v>
      </c>
      <c r="C125">
        <v>8</v>
      </c>
      <c r="D125" s="5">
        <f>+$AF$2</f>
        <v>29</v>
      </c>
      <c r="E125" s="5">
        <f>+$AG$2</f>
        <v>25</v>
      </c>
      <c r="F125" s="2"/>
      <c r="G125" s="2"/>
      <c r="H125" s="2"/>
      <c r="I125" s="2"/>
      <c r="J125">
        <f t="shared" si="12"/>
        <v>0</v>
      </c>
      <c r="K125" s="2"/>
      <c r="L125" s="2"/>
      <c r="M125" s="2"/>
      <c r="N125" s="2"/>
      <c r="O125" s="2">
        <f t="shared" si="8"/>
        <v>0</v>
      </c>
      <c r="P125" s="2"/>
      <c r="Q125" s="2"/>
      <c r="R125" s="2"/>
      <c r="S125" s="2"/>
      <c r="T125" s="2"/>
      <c r="U125" s="2"/>
      <c r="V125" s="2">
        <f t="shared" si="9"/>
        <v>0</v>
      </c>
      <c r="W125" s="7"/>
      <c r="X125" s="30">
        <f t="shared" si="13"/>
        <v>0</v>
      </c>
      <c r="Y125" s="2" t="s">
        <v>131</v>
      </c>
      <c r="Z125" s="9"/>
      <c r="AA125" s="7"/>
      <c r="AB125" s="1"/>
      <c r="AC125" s="7"/>
      <c r="AD125" s="9"/>
    </row>
    <row r="126" spans="1:34" x14ac:dyDescent="0.2">
      <c r="A126" s="2" t="s">
        <v>28</v>
      </c>
      <c r="B126" t="s">
        <v>175</v>
      </c>
      <c r="C126">
        <v>8</v>
      </c>
      <c r="D126" s="5">
        <v>29</v>
      </c>
      <c r="E126" s="5">
        <v>25</v>
      </c>
      <c r="F126" s="2"/>
      <c r="G126" s="2"/>
      <c r="H126" s="2"/>
      <c r="I126" s="2"/>
      <c r="J126">
        <f t="shared" si="12"/>
        <v>0</v>
      </c>
      <c r="K126" s="2"/>
      <c r="L126" s="2"/>
      <c r="M126" s="2"/>
      <c r="N126" s="2"/>
      <c r="O126" s="2">
        <f t="shared" si="8"/>
        <v>0</v>
      </c>
      <c r="P126" s="2"/>
      <c r="Q126" s="2"/>
      <c r="R126" s="2"/>
      <c r="S126" s="2"/>
      <c r="T126" s="2"/>
      <c r="U126" s="2"/>
      <c r="V126" s="2">
        <f t="shared" si="9"/>
        <v>0</v>
      </c>
      <c r="W126" s="7"/>
      <c r="X126" s="30">
        <f t="shared" si="13"/>
        <v>0</v>
      </c>
      <c r="Y126" s="2" t="s">
        <v>131</v>
      </c>
      <c r="Z126" s="22"/>
      <c r="AA126" s="7"/>
      <c r="AB126" s="8"/>
      <c r="AC126" s="7"/>
      <c r="AD126" s="9"/>
    </row>
    <row r="127" spans="1:34" x14ac:dyDescent="0.2">
      <c r="A127" s="2" t="s">
        <v>28</v>
      </c>
      <c r="B127" t="s">
        <v>217</v>
      </c>
      <c r="C127">
        <v>6</v>
      </c>
      <c r="D127" s="5">
        <f>+'4 23 17 payroll'!$AF$4</f>
        <v>40</v>
      </c>
      <c r="E127" s="5">
        <f>+'4 23 17 payroll'!$AG$4</f>
        <v>29</v>
      </c>
      <c r="F127" s="2"/>
      <c r="G127" s="2"/>
      <c r="H127" s="2"/>
      <c r="I127" s="2"/>
      <c r="J127">
        <f t="shared" si="12"/>
        <v>0</v>
      </c>
      <c r="K127" s="2"/>
      <c r="L127" s="2"/>
      <c r="M127" s="2"/>
      <c r="N127" s="2"/>
      <c r="O127" s="2">
        <f t="shared" si="8"/>
        <v>0</v>
      </c>
      <c r="P127" s="2"/>
      <c r="Q127" s="2"/>
      <c r="R127" s="2"/>
      <c r="S127" s="2"/>
      <c r="T127" s="2"/>
      <c r="U127" s="2"/>
      <c r="V127" s="2">
        <f t="shared" si="9"/>
        <v>0</v>
      </c>
      <c r="W127" s="7"/>
      <c r="X127" s="30">
        <f t="shared" si="13"/>
        <v>0</v>
      </c>
      <c r="Y127" s="2" t="s">
        <v>131</v>
      </c>
      <c r="Z127" s="9"/>
      <c r="AA127" s="7"/>
      <c r="AB127" s="1"/>
      <c r="AC127" s="5"/>
    </row>
    <row r="128" spans="1:34" x14ac:dyDescent="0.2">
      <c r="A128" s="2" t="s">
        <v>13</v>
      </c>
      <c r="B128" t="s">
        <v>14</v>
      </c>
      <c r="C128">
        <v>5</v>
      </c>
      <c r="D128" s="5">
        <v>47</v>
      </c>
      <c r="E128" s="5">
        <v>32</v>
      </c>
      <c r="F128" s="2">
        <v>60432</v>
      </c>
      <c r="G128" s="2">
        <v>60434</v>
      </c>
      <c r="H128" s="2">
        <v>60924</v>
      </c>
      <c r="I128" s="2">
        <v>60928</v>
      </c>
      <c r="J128">
        <f t="shared" si="12"/>
        <v>4</v>
      </c>
      <c r="K128" s="2"/>
      <c r="L128" s="2"/>
      <c r="M128" s="2"/>
      <c r="N128" s="2"/>
      <c r="O128" s="2">
        <f t="shared" si="8"/>
        <v>0</v>
      </c>
      <c r="P128" s="2">
        <v>60924</v>
      </c>
      <c r="Q128" s="2"/>
      <c r="R128" s="2"/>
      <c r="S128" s="2"/>
      <c r="T128" s="2"/>
      <c r="U128" s="2"/>
      <c r="V128" s="2">
        <f t="shared" si="9"/>
        <v>1</v>
      </c>
      <c r="W128" s="7"/>
      <c r="X128" s="30">
        <f t="shared" si="13"/>
        <v>213</v>
      </c>
      <c r="Y128" s="2" t="s">
        <v>131</v>
      </c>
      <c r="Z128" s="22">
        <v>42851</v>
      </c>
      <c r="AA128" s="22"/>
      <c r="AB128" s="8"/>
      <c r="AC128" s="7"/>
      <c r="AD128" s="28"/>
    </row>
    <row r="129" spans="1:34" x14ac:dyDescent="0.2">
      <c r="A129" s="2" t="s">
        <v>30</v>
      </c>
      <c r="B129" t="s">
        <v>85</v>
      </c>
      <c r="C129">
        <v>6</v>
      </c>
      <c r="D129" s="5">
        <f>+$AF$4</f>
        <v>40</v>
      </c>
      <c r="E129" s="5">
        <f>+$AG$4</f>
        <v>29</v>
      </c>
      <c r="F129" s="2">
        <v>60531</v>
      </c>
      <c r="G129" s="2">
        <v>60732</v>
      </c>
      <c r="H129" s="2">
        <v>60927</v>
      </c>
      <c r="I129" s="2"/>
      <c r="J129">
        <f t="shared" si="12"/>
        <v>3</v>
      </c>
      <c r="K129" s="2"/>
      <c r="L129" s="2"/>
      <c r="M129" s="2"/>
      <c r="N129" s="2"/>
      <c r="O129" s="2">
        <f t="shared" si="8"/>
        <v>0</v>
      </c>
      <c r="P129">
        <v>60732</v>
      </c>
      <c r="Q129" s="2"/>
      <c r="R129" s="2"/>
      <c r="S129" s="2"/>
      <c r="T129" s="2"/>
      <c r="U129" s="2"/>
      <c r="V129" s="2">
        <f t="shared" si="9"/>
        <v>1</v>
      </c>
      <c r="W129" s="7"/>
      <c r="X129" s="30">
        <f t="shared" si="13"/>
        <v>145</v>
      </c>
      <c r="Y129" s="2" t="s">
        <v>131</v>
      </c>
      <c r="Z129" s="9">
        <v>42851</v>
      </c>
      <c r="AA129" s="22" t="s">
        <v>594</v>
      </c>
      <c r="AC129" s="7"/>
      <c r="AD129" s="9"/>
    </row>
    <row r="130" spans="1:34" x14ac:dyDescent="0.2">
      <c r="A130" s="2" t="s">
        <v>51</v>
      </c>
      <c r="B130" t="s">
        <v>21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>
        <f t="shared" si="12"/>
        <v>0</v>
      </c>
      <c r="K130" s="2"/>
      <c r="L130" s="2"/>
      <c r="M130" s="2"/>
      <c r="N130" s="2"/>
      <c r="O130" s="2">
        <f t="shared" si="8"/>
        <v>0</v>
      </c>
      <c r="P130" s="2"/>
      <c r="Q130" s="2"/>
      <c r="R130" s="2"/>
      <c r="S130" s="2"/>
      <c r="T130" s="2"/>
      <c r="U130" s="2"/>
      <c r="V130" s="2">
        <f t="shared" si="9"/>
        <v>0</v>
      </c>
      <c r="W130" s="7"/>
      <c r="X130" s="30">
        <f t="shared" si="13"/>
        <v>0</v>
      </c>
      <c r="Y130" s="2" t="s">
        <v>131</v>
      </c>
      <c r="Z130" s="9"/>
      <c r="AA130" s="46" t="s">
        <v>595</v>
      </c>
      <c r="AC130" s="7"/>
      <c r="AD130" s="9"/>
    </row>
    <row r="131" spans="1:34" x14ac:dyDescent="0.2">
      <c r="A131" s="2" t="s">
        <v>20</v>
      </c>
      <c r="B131" t="s">
        <v>21</v>
      </c>
      <c r="C131">
        <v>7</v>
      </c>
      <c r="D131" s="5">
        <v>34</v>
      </c>
      <c r="E131" s="5">
        <v>27</v>
      </c>
      <c r="F131" s="2">
        <v>60050</v>
      </c>
      <c r="G131" s="2"/>
      <c r="H131" s="2"/>
      <c r="I131" s="2"/>
      <c r="J131">
        <f t="shared" si="12"/>
        <v>1</v>
      </c>
      <c r="K131" s="2">
        <v>60054</v>
      </c>
      <c r="L131" s="2"/>
      <c r="M131" s="2"/>
      <c r="N131" s="2"/>
      <c r="O131" s="2">
        <f t="shared" si="8"/>
        <v>1</v>
      </c>
      <c r="P131" s="2"/>
      <c r="Q131" s="2"/>
      <c r="R131" s="2"/>
      <c r="S131" s="2"/>
      <c r="T131" s="2"/>
      <c r="U131" s="2"/>
      <c r="V131" s="2">
        <f t="shared" si="9"/>
        <v>0</v>
      </c>
      <c r="W131" s="7"/>
      <c r="X131" s="30">
        <f t="shared" si="13"/>
        <v>61</v>
      </c>
      <c r="Y131" s="2" t="s">
        <v>131</v>
      </c>
      <c r="Z131" s="9">
        <v>42851</v>
      </c>
      <c r="AA131" s="7"/>
      <c r="AB131" s="9"/>
      <c r="AC131" s="7"/>
      <c r="AD131" s="9"/>
    </row>
    <row r="132" spans="1:34" x14ac:dyDescent="0.2">
      <c r="A132" s="2" t="s">
        <v>57</v>
      </c>
      <c r="B132" t="s">
        <v>187</v>
      </c>
      <c r="C132">
        <v>7</v>
      </c>
      <c r="D132" s="5">
        <v>34</v>
      </c>
      <c r="E132" s="5">
        <v>29</v>
      </c>
      <c r="F132" s="2">
        <v>60734</v>
      </c>
      <c r="G132" s="2">
        <v>60926</v>
      </c>
      <c r="H132" s="2">
        <v>60931</v>
      </c>
      <c r="I132" s="2"/>
      <c r="J132">
        <f t="shared" si="12"/>
        <v>3</v>
      </c>
      <c r="K132" s="2"/>
      <c r="L132" s="2"/>
      <c r="M132" s="2"/>
      <c r="N132" s="2"/>
      <c r="O132" s="2">
        <f t="shared" si="8"/>
        <v>0</v>
      </c>
      <c r="P132" s="2">
        <v>60931</v>
      </c>
      <c r="Q132" s="2">
        <v>60931</v>
      </c>
      <c r="R132" s="2">
        <v>60734</v>
      </c>
      <c r="S132" s="2"/>
      <c r="T132" s="2"/>
      <c r="U132" s="2"/>
      <c r="V132" s="2">
        <f t="shared" si="9"/>
        <v>3</v>
      </c>
      <c r="W132" s="7"/>
      <c r="X132" s="30">
        <f t="shared" si="13"/>
        <v>177</v>
      </c>
      <c r="Y132" s="2" t="s">
        <v>131</v>
      </c>
      <c r="Z132" s="9">
        <v>42851</v>
      </c>
      <c r="AA132" s="22"/>
      <c r="AB132" s="9"/>
      <c r="AC132" s="7">
        <v>0</v>
      </c>
      <c r="AD132" s="9"/>
    </row>
    <row r="133" spans="1:34" x14ac:dyDescent="0.2">
      <c r="A133" s="2" t="s">
        <v>138</v>
      </c>
      <c r="B133" t="s">
        <v>94</v>
      </c>
      <c r="C133">
        <v>8</v>
      </c>
      <c r="D133" s="5">
        <v>29</v>
      </c>
      <c r="E133" s="5">
        <v>25</v>
      </c>
      <c r="F133" s="2">
        <v>60169</v>
      </c>
      <c r="G133" s="2"/>
      <c r="H133" s="2"/>
      <c r="I133" s="2"/>
      <c r="J133">
        <f t="shared" si="12"/>
        <v>1</v>
      </c>
      <c r="K133" s="2">
        <v>60049</v>
      </c>
      <c r="L133" s="2">
        <v>60052</v>
      </c>
      <c r="M133" s="2"/>
      <c r="N133" s="2"/>
      <c r="O133" s="2">
        <f t="shared" si="8"/>
        <v>2</v>
      </c>
      <c r="P133" s="2"/>
      <c r="Q133" s="2"/>
      <c r="R133" s="2"/>
      <c r="S133" s="2"/>
      <c r="T133" s="2"/>
      <c r="U133" s="2"/>
      <c r="V133" s="2">
        <f t="shared" ref="V133:V161" si="14">COUNT(P133:U133)</f>
        <v>0</v>
      </c>
      <c r="W133" s="7"/>
      <c r="X133" s="30">
        <f t="shared" si="13"/>
        <v>79</v>
      </c>
      <c r="Y133" s="2" t="s">
        <v>131</v>
      </c>
      <c r="Z133" s="22">
        <v>42851</v>
      </c>
      <c r="AA133" s="22"/>
      <c r="AB133" s="8"/>
      <c r="AC133" s="7"/>
      <c r="AD133" s="9"/>
    </row>
    <row r="134" spans="1:34" x14ac:dyDescent="0.2">
      <c r="A134" s="2" t="s">
        <v>431</v>
      </c>
      <c r="B134" t="s">
        <v>432</v>
      </c>
      <c r="C134">
        <v>8</v>
      </c>
      <c r="D134" s="5">
        <v>29</v>
      </c>
      <c r="E134" s="5">
        <v>25</v>
      </c>
      <c r="F134" s="2"/>
      <c r="G134" s="2"/>
      <c r="H134" s="2"/>
      <c r="I134" s="2"/>
      <c r="J134">
        <f t="shared" si="12"/>
        <v>0</v>
      </c>
      <c r="K134" s="2">
        <v>60168</v>
      </c>
      <c r="L134" s="2">
        <v>60171</v>
      </c>
      <c r="M134" s="2">
        <v>60174</v>
      </c>
      <c r="N134" s="2"/>
      <c r="O134" s="2">
        <f t="shared" si="8"/>
        <v>3</v>
      </c>
      <c r="P134" s="2"/>
      <c r="Q134" s="2"/>
      <c r="R134" s="2"/>
      <c r="S134" s="2"/>
      <c r="T134" s="2"/>
      <c r="U134" s="2"/>
      <c r="V134" s="2">
        <f t="shared" si="14"/>
        <v>0</v>
      </c>
      <c r="W134" s="7"/>
      <c r="X134" s="30">
        <f t="shared" si="13"/>
        <v>75</v>
      </c>
      <c r="Y134" s="2" t="s">
        <v>131</v>
      </c>
      <c r="Z134" s="22">
        <v>42851</v>
      </c>
      <c r="AA134" s="22"/>
      <c r="AB134" s="8"/>
      <c r="AC134" s="7"/>
      <c r="AD134" s="9"/>
    </row>
    <row r="135" spans="1:34" x14ac:dyDescent="0.2">
      <c r="A135" s="2" t="s">
        <v>40</v>
      </c>
      <c r="B135" t="s">
        <v>41</v>
      </c>
      <c r="C135">
        <v>8</v>
      </c>
      <c r="D135" s="5">
        <v>29</v>
      </c>
      <c r="E135" s="5">
        <v>25</v>
      </c>
      <c r="F135" s="2"/>
      <c r="G135" s="2"/>
      <c r="H135" s="2"/>
      <c r="I135" s="2"/>
      <c r="J135">
        <f t="shared" si="12"/>
        <v>0</v>
      </c>
      <c r="K135" s="2"/>
      <c r="L135" s="2"/>
      <c r="M135" s="2"/>
      <c r="N135" s="2"/>
      <c r="O135" s="2">
        <f t="shared" ref="O135:O161" si="15">COUNT(K135:N135)</f>
        <v>0</v>
      </c>
      <c r="P135" s="2"/>
      <c r="Q135" s="2"/>
      <c r="R135" s="2"/>
      <c r="S135" s="2"/>
      <c r="T135" s="2"/>
      <c r="U135" s="2"/>
      <c r="V135" s="2">
        <f t="shared" si="14"/>
        <v>0</v>
      </c>
      <c r="W135" s="7"/>
      <c r="X135" s="30">
        <f t="shared" si="13"/>
        <v>0</v>
      </c>
      <c r="Y135" s="2" t="s">
        <v>131</v>
      </c>
      <c r="Z135" s="9"/>
      <c r="AA135" s="22"/>
      <c r="AC135" s="5"/>
      <c r="AH135" s="2"/>
    </row>
    <row r="136" spans="1:34" x14ac:dyDescent="0.2">
      <c r="A136" s="2" t="s">
        <v>58</v>
      </c>
      <c r="B136" t="s">
        <v>59</v>
      </c>
      <c r="C136">
        <v>6</v>
      </c>
      <c r="D136" s="5">
        <f>+$AF$4</f>
        <v>40</v>
      </c>
      <c r="E136" s="5">
        <f>+$AG$4</f>
        <v>29</v>
      </c>
      <c r="F136" s="2">
        <v>60052</v>
      </c>
      <c r="G136" s="2">
        <v>60925</v>
      </c>
      <c r="H136" s="2"/>
      <c r="I136" s="2"/>
      <c r="J136">
        <f t="shared" si="12"/>
        <v>2</v>
      </c>
      <c r="K136" s="2"/>
      <c r="L136" s="2"/>
      <c r="M136" s="2"/>
      <c r="N136" s="2"/>
      <c r="O136" s="2">
        <f t="shared" si="15"/>
        <v>0</v>
      </c>
      <c r="P136" s="2">
        <v>60925</v>
      </c>
      <c r="Q136" s="2">
        <v>60925</v>
      </c>
      <c r="R136" s="2"/>
      <c r="S136" s="2"/>
      <c r="T136" s="2"/>
      <c r="U136" s="2"/>
      <c r="V136" s="2">
        <f t="shared" si="14"/>
        <v>2</v>
      </c>
      <c r="W136" s="7"/>
      <c r="X136" s="30">
        <f t="shared" si="13"/>
        <v>130</v>
      </c>
      <c r="Y136" s="2" t="s">
        <v>131</v>
      </c>
      <c r="Z136" s="9">
        <v>42851</v>
      </c>
      <c r="AA136" s="22"/>
      <c r="AB136" s="1"/>
      <c r="AC136" s="5"/>
    </row>
    <row r="137" spans="1:34" x14ac:dyDescent="0.2">
      <c r="A137" s="2" t="s">
        <v>28</v>
      </c>
      <c r="B137" t="s">
        <v>355</v>
      </c>
      <c r="C137">
        <v>8</v>
      </c>
      <c r="D137" s="5">
        <v>29</v>
      </c>
      <c r="E137" s="5">
        <v>25</v>
      </c>
      <c r="F137" s="2"/>
      <c r="G137" s="2"/>
      <c r="H137" s="2"/>
      <c r="I137" s="2"/>
      <c r="J137">
        <f t="shared" ref="J137:J161" si="16">COUNT(F137:I137)</f>
        <v>0</v>
      </c>
      <c r="K137" s="2">
        <v>60430</v>
      </c>
      <c r="L137" s="2">
        <v>60619</v>
      </c>
      <c r="M137" s="2">
        <v>60932</v>
      </c>
      <c r="N137" s="2"/>
      <c r="O137" s="2">
        <f t="shared" si="15"/>
        <v>3</v>
      </c>
      <c r="P137" s="2"/>
      <c r="Q137" s="2"/>
      <c r="R137" s="2"/>
      <c r="S137" s="2"/>
      <c r="T137" s="2"/>
      <c r="U137" s="2"/>
      <c r="V137" s="2">
        <f t="shared" si="14"/>
        <v>0</v>
      </c>
      <c r="W137" s="7"/>
      <c r="X137" s="30">
        <f t="shared" ref="X137:X161" si="17">+(J137*D137)+(O137*E137)+(V137*$AG$7)+W137</f>
        <v>75</v>
      </c>
      <c r="Y137" s="2" t="s">
        <v>131</v>
      </c>
      <c r="Z137" s="9">
        <v>42851</v>
      </c>
      <c r="AA137" s="22"/>
      <c r="AB137" s="1"/>
      <c r="AC137" s="5"/>
    </row>
    <row r="138" spans="1:34" x14ac:dyDescent="0.2">
      <c r="A138" s="2" t="s">
        <v>0</v>
      </c>
      <c r="B138" t="s">
        <v>181</v>
      </c>
      <c r="C138">
        <f>AE4</f>
        <v>6</v>
      </c>
      <c r="D138" s="5">
        <f>AF4</f>
        <v>40</v>
      </c>
      <c r="E138" s="5">
        <f>AG4</f>
        <v>29</v>
      </c>
      <c r="F138" s="2"/>
      <c r="G138" s="2"/>
      <c r="H138" s="2"/>
      <c r="I138" s="2"/>
      <c r="J138">
        <f t="shared" si="16"/>
        <v>0</v>
      </c>
      <c r="K138" s="2">
        <v>60929</v>
      </c>
      <c r="L138" s="2"/>
      <c r="M138" s="2"/>
      <c r="N138" s="2"/>
      <c r="O138" s="2">
        <f t="shared" si="15"/>
        <v>1</v>
      </c>
      <c r="P138" s="2"/>
      <c r="Q138" s="2"/>
      <c r="R138" s="2"/>
      <c r="S138" s="2"/>
      <c r="T138" s="2"/>
      <c r="U138" s="2"/>
      <c r="V138" s="2">
        <f t="shared" si="14"/>
        <v>0</v>
      </c>
      <c r="W138" s="7"/>
      <c r="X138" s="30">
        <f t="shared" si="17"/>
        <v>29</v>
      </c>
      <c r="Y138" s="2" t="s">
        <v>131</v>
      </c>
      <c r="Z138" s="9">
        <v>42851</v>
      </c>
      <c r="AA138" s="22"/>
      <c r="AB138" s="8"/>
      <c r="AC138" s="7"/>
      <c r="AD138" s="9"/>
      <c r="AH138" s="2"/>
    </row>
    <row r="139" spans="1:34" x14ac:dyDescent="0.2">
      <c r="A139" s="2" t="s">
        <v>201</v>
      </c>
      <c r="B139" t="s">
        <v>404</v>
      </c>
      <c r="C139">
        <v>8</v>
      </c>
      <c r="D139" s="5">
        <v>29</v>
      </c>
      <c r="E139" s="5">
        <v>25</v>
      </c>
      <c r="F139" s="2"/>
      <c r="G139" s="2"/>
      <c r="H139" s="2"/>
      <c r="I139" s="2"/>
      <c r="J139">
        <f t="shared" si="16"/>
        <v>0</v>
      </c>
      <c r="K139" s="2"/>
      <c r="L139" s="2"/>
      <c r="M139" s="2"/>
      <c r="N139" s="2"/>
      <c r="O139" s="2">
        <f t="shared" si="15"/>
        <v>0</v>
      </c>
      <c r="P139" s="2"/>
      <c r="Q139" s="2"/>
      <c r="R139" s="2"/>
      <c r="S139" s="2"/>
      <c r="T139" s="2"/>
      <c r="U139" s="2"/>
      <c r="V139" s="2">
        <f t="shared" si="14"/>
        <v>0</v>
      </c>
      <c r="W139" s="7"/>
      <c r="X139" s="30">
        <f t="shared" si="17"/>
        <v>0</v>
      </c>
      <c r="Y139" s="2" t="s">
        <v>131</v>
      </c>
      <c r="Z139" s="9"/>
      <c r="AA139" s="22"/>
      <c r="AB139" s="8"/>
      <c r="AC139" s="7">
        <v>0</v>
      </c>
      <c r="AD139" s="9"/>
      <c r="AH139" s="2"/>
    </row>
    <row r="140" spans="1:34" x14ac:dyDescent="0.2">
      <c r="A140" s="2" t="s">
        <v>174</v>
      </c>
      <c r="B140" t="s">
        <v>42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J140">
        <f t="shared" si="16"/>
        <v>0</v>
      </c>
      <c r="K140" s="2"/>
      <c r="L140" s="2"/>
      <c r="M140" s="2"/>
      <c r="N140" s="2"/>
      <c r="O140" s="2">
        <f t="shared" si="15"/>
        <v>0</v>
      </c>
      <c r="P140" s="2"/>
      <c r="Q140" s="2"/>
      <c r="R140" s="2"/>
      <c r="S140" s="2"/>
      <c r="T140" s="2"/>
      <c r="U140" s="2"/>
      <c r="V140" s="2">
        <f t="shared" si="14"/>
        <v>0</v>
      </c>
      <c r="W140" s="7"/>
      <c r="X140" s="30">
        <f t="shared" si="17"/>
        <v>0</v>
      </c>
      <c r="Y140" s="2" t="s">
        <v>347</v>
      </c>
      <c r="Z140" s="9"/>
      <c r="AA140" s="7"/>
      <c r="AB140" s="8"/>
      <c r="AC140" s="7"/>
      <c r="AD140" s="9"/>
      <c r="AH140" s="2"/>
    </row>
    <row r="141" spans="1:34" x14ac:dyDescent="0.2">
      <c r="A141" s="2" t="s">
        <v>389</v>
      </c>
      <c r="B141" t="s">
        <v>276</v>
      </c>
      <c r="C141">
        <v>7</v>
      </c>
      <c r="D141" s="5">
        <v>34</v>
      </c>
      <c r="E141" s="5">
        <v>27</v>
      </c>
      <c r="F141" s="2">
        <v>60172</v>
      </c>
      <c r="G141" s="2"/>
      <c r="H141" s="2"/>
      <c r="I141" s="2"/>
      <c r="J141">
        <f t="shared" si="16"/>
        <v>1</v>
      </c>
      <c r="K141" s="2"/>
      <c r="L141" s="2"/>
      <c r="M141" s="2"/>
      <c r="N141" s="2"/>
      <c r="O141" s="2">
        <f t="shared" si="15"/>
        <v>0</v>
      </c>
      <c r="P141" s="2"/>
      <c r="Q141" s="2"/>
      <c r="R141" s="2"/>
      <c r="S141" s="2"/>
      <c r="T141" s="2"/>
      <c r="U141" s="2"/>
      <c r="V141" s="2">
        <f t="shared" si="14"/>
        <v>0</v>
      </c>
      <c r="W141" s="7"/>
      <c r="X141" s="30">
        <f t="shared" si="17"/>
        <v>34</v>
      </c>
      <c r="Y141" s="2" t="s">
        <v>131</v>
      </c>
      <c r="Z141" s="9">
        <v>42851</v>
      </c>
      <c r="AA141" s="7"/>
      <c r="AB141" s="9"/>
      <c r="AC141" s="7"/>
      <c r="AD141" s="9"/>
      <c r="AH141" s="2"/>
    </row>
    <row r="142" spans="1:34" x14ac:dyDescent="0.2">
      <c r="A142" s="2" t="s">
        <v>201</v>
      </c>
      <c r="B142" t="s">
        <v>276</v>
      </c>
      <c r="C142">
        <v>6</v>
      </c>
      <c r="D142" s="5">
        <v>40</v>
      </c>
      <c r="E142" s="5">
        <v>29</v>
      </c>
      <c r="F142" s="2"/>
      <c r="G142" s="2"/>
      <c r="H142" s="2"/>
      <c r="I142" s="2"/>
      <c r="J142">
        <f t="shared" si="16"/>
        <v>0</v>
      </c>
      <c r="K142" s="2"/>
      <c r="L142" s="2"/>
      <c r="M142" s="2"/>
      <c r="N142" s="2"/>
      <c r="O142" s="2">
        <f t="shared" si="15"/>
        <v>0</v>
      </c>
      <c r="P142" s="2"/>
      <c r="Q142" s="2"/>
      <c r="R142" s="2"/>
      <c r="S142" s="2"/>
      <c r="T142" s="2"/>
      <c r="U142" s="2"/>
      <c r="V142" s="2">
        <f t="shared" si="14"/>
        <v>0</v>
      </c>
      <c r="W142" s="7"/>
      <c r="X142" s="30">
        <f t="shared" si="17"/>
        <v>0</v>
      </c>
      <c r="Y142" s="2" t="s">
        <v>131</v>
      </c>
      <c r="Z142" s="9"/>
      <c r="AA142" s="7"/>
      <c r="AB142" s="9"/>
      <c r="AC142" s="7"/>
      <c r="AD142" s="9"/>
      <c r="AH142" s="2"/>
    </row>
    <row r="143" spans="1:34" x14ac:dyDescent="0.2">
      <c r="A143" s="2" t="s">
        <v>318</v>
      </c>
      <c r="B143" t="s">
        <v>69</v>
      </c>
      <c r="C143">
        <v>8</v>
      </c>
      <c r="D143" s="5">
        <v>29</v>
      </c>
      <c r="E143" s="5">
        <v>25</v>
      </c>
      <c r="F143" s="2"/>
      <c r="G143" s="2"/>
      <c r="H143" s="2"/>
      <c r="I143" s="2"/>
      <c r="J143">
        <f t="shared" si="16"/>
        <v>0</v>
      </c>
      <c r="K143" s="2"/>
      <c r="L143" s="2"/>
      <c r="M143" s="2"/>
      <c r="N143" s="2"/>
      <c r="O143" s="2">
        <f t="shared" si="15"/>
        <v>0</v>
      </c>
      <c r="P143" s="2"/>
      <c r="Q143" s="2"/>
      <c r="R143" s="2"/>
      <c r="S143" s="2"/>
      <c r="T143" s="2"/>
      <c r="U143" s="2"/>
      <c r="V143" s="2">
        <f t="shared" si="14"/>
        <v>0</v>
      </c>
      <c r="W143" s="7"/>
      <c r="X143" s="30">
        <f t="shared" si="17"/>
        <v>0</v>
      </c>
      <c r="Y143" s="2" t="s">
        <v>131</v>
      </c>
      <c r="Z143" s="9"/>
      <c r="AA143" s="7"/>
      <c r="AB143" s="9"/>
      <c r="AC143" s="7"/>
      <c r="AD143" s="9"/>
      <c r="AH143" s="2"/>
    </row>
    <row r="144" spans="1:34" x14ac:dyDescent="0.2">
      <c r="A144" s="2" t="s">
        <v>48</v>
      </c>
      <c r="B144" t="s">
        <v>166</v>
      </c>
      <c r="C144">
        <f>AE4</f>
        <v>6</v>
      </c>
      <c r="D144" s="5">
        <f>AF4</f>
        <v>40</v>
      </c>
      <c r="E144" s="5">
        <f>AG4</f>
        <v>29</v>
      </c>
      <c r="F144" s="2"/>
      <c r="G144" s="2"/>
      <c r="H144" s="2"/>
      <c r="I144" s="2"/>
      <c r="J144">
        <f t="shared" si="16"/>
        <v>0</v>
      </c>
      <c r="K144" s="2"/>
      <c r="L144" s="2"/>
      <c r="M144" s="2"/>
      <c r="N144" s="2"/>
      <c r="O144" s="2">
        <f t="shared" si="15"/>
        <v>0</v>
      </c>
      <c r="P144" s="2"/>
      <c r="Q144" s="2"/>
      <c r="R144" s="2"/>
      <c r="S144" s="2"/>
      <c r="T144" s="2"/>
      <c r="U144" s="2"/>
      <c r="V144" s="2">
        <f t="shared" si="14"/>
        <v>0</v>
      </c>
      <c r="W144" s="7"/>
      <c r="X144" s="30">
        <f t="shared" si="17"/>
        <v>0</v>
      </c>
      <c r="Y144" s="2" t="s">
        <v>131</v>
      </c>
      <c r="Z144" s="22"/>
      <c r="AA144" s="7"/>
      <c r="AB144" s="8"/>
      <c r="AC144" s="7"/>
      <c r="AD144" s="9"/>
      <c r="AH144" s="2"/>
    </row>
    <row r="145" spans="1:34" x14ac:dyDescent="0.2">
      <c r="A145" s="2" t="s">
        <v>63</v>
      </c>
      <c r="B145" t="s">
        <v>64</v>
      </c>
      <c r="C145">
        <v>6</v>
      </c>
      <c r="D145" s="5">
        <f>+$AF$4</f>
        <v>40</v>
      </c>
      <c r="E145" s="5">
        <f>+$AG$4</f>
        <v>29</v>
      </c>
      <c r="F145" s="2"/>
      <c r="G145" s="2"/>
      <c r="H145" s="2"/>
      <c r="I145" s="2"/>
      <c r="J145">
        <f t="shared" si="16"/>
        <v>0</v>
      </c>
      <c r="K145" s="2"/>
      <c r="L145" s="2"/>
      <c r="M145" s="2"/>
      <c r="N145" s="2"/>
      <c r="O145" s="2">
        <f t="shared" si="15"/>
        <v>0</v>
      </c>
      <c r="P145" s="2"/>
      <c r="Q145" s="2"/>
      <c r="R145" s="2"/>
      <c r="S145" s="2"/>
      <c r="T145" s="2"/>
      <c r="U145" s="2"/>
      <c r="V145" s="2">
        <f t="shared" si="14"/>
        <v>0</v>
      </c>
      <c r="W145" s="7"/>
      <c r="X145" s="30">
        <f t="shared" si="17"/>
        <v>0</v>
      </c>
      <c r="Y145" s="2" t="s">
        <v>131</v>
      </c>
      <c r="Z145" s="9"/>
      <c r="AA145" s="7"/>
      <c r="AC145" s="5"/>
      <c r="AH145" s="2"/>
    </row>
    <row r="146" spans="1:34" x14ac:dyDescent="0.2">
      <c r="A146" s="2" t="s">
        <v>22</v>
      </c>
      <c r="B146" t="s">
        <v>23</v>
      </c>
      <c r="C146">
        <v>8</v>
      </c>
      <c r="D146" s="5">
        <f>+$AF$2</f>
        <v>29</v>
      </c>
      <c r="E146" s="5">
        <f>+$AG$2</f>
        <v>25</v>
      </c>
      <c r="F146" s="2"/>
      <c r="G146" s="2"/>
      <c r="H146" s="2"/>
      <c r="I146" s="2"/>
      <c r="J146">
        <f t="shared" si="16"/>
        <v>0</v>
      </c>
      <c r="K146" s="2"/>
      <c r="L146" s="2"/>
      <c r="M146" s="2"/>
      <c r="N146" s="2"/>
      <c r="O146" s="2">
        <f t="shared" si="15"/>
        <v>0</v>
      </c>
      <c r="P146" s="2"/>
      <c r="Q146" s="2"/>
      <c r="R146" s="2"/>
      <c r="S146" s="2"/>
      <c r="T146" s="2"/>
      <c r="U146" s="2"/>
      <c r="V146" s="2">
        <f t="shared" si="14"/>
        <v>0</v>
      </c>
      <c r="W146" s="7"/>
      <c r="X146" s="30">
        <f t="shared" si="17"/>
        <v>0</v>
      </c>
      <c r="Y146" s="2" t="s">
        <v>131</v>
      </c>
      <c r="Z146" s="9"/>
      <c r="AA146" s="7"/>
      <c r="AB146" s="8"/>
      <c r="AC146" s="7"/>
      <c r="AD146" s="9"/>
      <c r="AH146" s="2"/>
    </row>
    <row r="147" spans="1:34" x14ac:dyDescent="0.2">
      <c r="A147" s="2" t="s">
        <v>37</v>
      </c>
      <c r="B147" t="s">
        <v>251</v>
      </c>
      <c r="C147">
        <v>8</v>
      </c>
      <c r="D147" s="5">
        <f>+$AF$2</f>
        <v>29</v>
      </c>
      <c r="E147" s="5">
        <f>+$AG$2</f>
        <v>25</v>
      </c>
      <c r="F147" s="2"/>
      <c r="G147" s="2"/>
      <c r="H147" s="2"/>
      <c r="I147" s="2"/>
      <c r="J147">
        <f t="shared" si="16"/>
        <v>0</v>
      </c>
      <c r="K147" s="2"/>
      <c r="L147" s="2"/>
      <c r="M147" s="2"/>
      <c r="N147" s="2"/>
      <c r="O147" s="2">
        <f t="shared" si="15"/>
        <v>0</v>
      </c>
      <c r="P147" s="2"/>
      <c r="Q147" s="2"/>
      <c r="R147" s="2"/>
      <c r="S147" s="2"/>
      <c r="T147" s="2"/>
      <c r="U147" s="2"/>
      <c r="V147" s="2">
        <f t="shared" si="14"/>
        <v>0</v>
      </c>
      <c r="W147" s="7"/>
      <c r="X147" s="30">
        <f t="shared" si="17"/>
        <v>0</v>
      </c>
      <c r="Y147" s="2" t="s">
        <v>131</v>
      </c>
      <c r="Z147" s="9"/>
      <c r="AA147" s="7"/>
      <c r="AB147" s="8"/>
      <c r="AC147" s="7"/>
      <c r="AD147" s="9"/>
      <c r="AH147" s="2"/>
    </row>
    <row r="148" spans="1:34" x14ac:dyDescent="0.2">
      <c r="A148" s="2" t="s">
        <v>414</v>
      </c>
      <c r="B148" t="s">
        <v>339</v>
      </c>
      <c r="C148">
        <v>8</v>
      </c>
      <c r="D148" s="5">
        <v>29</v>
      </c>
      <c r="E148" s="5">
        <v>25</v>
      </c>
      <c r="F148" s="2"/>
      <c r="G148" s="2"/>
      <c r="H148" s="2"/>
      <c r="I148" s="2"/>
      <c r="J148">
        <f t="shared" si="16"/>
        <v>0</v>
      </c>
      <c r="K148" s="2"/>
      <c r="L148" s="2"/>
      <c r="M148" s="2"/>
      <c r="N148" s="2"/>
      <c r="O148" s="2">
        <f t="shared" si="15"/>
        <v>0</v>
      </c>
      <c r="P148" s="2"/>
      <c r="Q148" s="2"/>
      <c r="R148" s="2"/>
      <c r="S148" s="2"/>
      <c r="T148" s="2"/>
      <c r="U148" s="2"/>
      <c r="V148" s="2">
        <f t="shared" si="14"/>
        <v>0</v>
      </c>
      <c r="W148" s="7"/>
      <c r="X148" s="30">
        <f t="shared" si="17"/>
        <v>0</v>
      </c>
      <c r="Y148" s="2" t="s">
        <v>131</v>
      </c>
      <c r="Z148" s="9"/>
      <c r="AA148" s="7"/>
      <c r="AB148" s="8"/>
      <c r="AC148" s="7">
        <v>0</v>
      </c>
      <c r="AD148" s="9"/>
      <c r="AH148" s="2"/>
    </row>
    <row r="149" spans="1:34" x14ac:dyDescent="0.2">
      <c r="A149" s="2" t="s">
        <v>222</v>
      </c>
      <c r="B149" t="s">
        <v>339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 t="shared" si="16"/>
        <v>0</v>
      </c>
      <c r="K149" s="2"/>
      <c r="L149" s="2"/>
      <c r="M149" s="2"/>
      <c r="N149" s="2"/>
      <c r="O149" s="2">
        <f t="shared" si="15"/>
        <v>0</v>
      </c>
      <c r="P149" s="2"/>
      <c r="Q149" s="2"/>
      <c r="R149" s="2"/>
      <c r="S149" s="2"/>
      <c r="T149" s="2"/>
      <c r="U149" s="2"/>
      <c r="V149" s="2">
        <f t="shared" si="14"/>
        <v>0</v>
      </c>
      <c r="W149" s="7"/>
      <c r="X149" s="30">
        <f t="shared" si="17"/>
        <v>0</v>
      </c>
      <c r="Y149" s="2" t="s">
        <v>131</v>
      </c>
      <c r="Z149" s="9"/>
      <c r="AA149" s="7"/>
      <c r="AB149" s="8"/>
      <c r="AC149" s="7"/>
      <c r="AD149" s="9"/>
      <c r="AH149" s="2"/>
    </row>
    <row r="150" spans="1:34" x14ac:dyDescent="0.2">
      <c r="A150" t="s">
        <v>0</v>
      </c>
      <c r="B150" t="s">
        <v>406</v>
      </c>
      <c r="C150">
        <v>8</v>
      </c>
      <c r="D150" s="5">
        <v>29</v>
      </c>
      <c r="E150" s="5">
        <v>25</v>
      </c>
      <c r="F150" s="2"/>
      <c r="G150" s="2"/>
      <c r="H150" s="2"/>
      <c r="I150" s="2"/>
      <c r="J150">
        <f t="shared" si="16"/>
        <v>0</v>
      </c>
      <c r="K150" s="2"/>
      <c r="L150" s="2"/>
      <c r="M150" s="2"/>
      <c r="N150" s="2"/>
      <c r="O150" s="2">
        <f t="shared" si="15"/>
        <v>0</v>
      </c>
      <c r="P150" s="2"/>
      <c r="Q150" s="2"/>
      <c r="R150" s="2"/>
      <c r="S150" s="2"/>
      <c r="T150" s="2"/>
      <c r="U150" s="2"/>
      <c r="V150" s="2">
        <f t="shared" si="14"/>
        <v>0</v>
      </c>
      <c r="W150" s="7"/>
      <c r="X150" s="30">
        <f t="shared" si="17"/>
        <v>0</v>
      </c>
      <c r="Y150" s="2" t="s">
        <v>131</v>
      </c>
      <c r="Z150" s="9"/>
      <c r="AA150" s="7"/>
      <c r="AB150" s="8"/>
      <c r="AC150" s="7"/>
      <c r="AD150" s="9"/>
      <c r="AH150" s="2"/>
    </row>
    <row r="151" spans="1:34" x14ac:dyDescent="0.2">
      <c r="A151" t="s">
        <v>416</v>
      </c>
      <c r="B151" t="s">
        <v>413</v>
      </c>
      <c r="C151">
        <v>8</v>
      </c>
      <c r="D151" s="5">
        <v>29</v>
      </c>
      <c r="E151" s="5">
        <v>25</v>
      </c>
      <c r="F151" s="2"/>
      <c r="G151" s="2"/>
      <c r="H151" s="2"/>
      <c r="I151" s="2"/>
      <c r="J151">
        <f t="shared" si="16"/>
        <v>0</v>
      </c>
      <c r="K151" s="2">
        <v>60166</v>
      </c>
      <c r="L151" s="2">
        <v>60172</v>
      </c>
      <c r="M151" s="2">
        <v>60928</v>
      </c>
      <c r="N151" s="2"/>
      <c r="O151" s="2">
        <f t="shared" si="15"/>
        <v>3</v>
      </c>
      <c r="P151" s="2"/>
      <c r="Q151" s="2"/>
      <c r="R151" s="2"/>
      <c r="S151" s="2"/>
      <c r="T151" s="2"/>
      <c r="U151" s="2"/>
      <c r="V151" s="2">
        <f t="shared" si="14"/>
        <v>0</v>
      </c>
      <c r="W151" s="7"/>
      <c r="X151" s="30">
        <f t="shared" si="17"/>
        <v>75</v>
      </c>
      <c r="Y151" s="2" t="s">
        <v>131</v>
      </c>
      <c r="Z151" s="9">
        <v>42851</v>
      </c>
      <c r="AA151" s="7"/>
      <c r="AB151" s="8"/>
      <c r="AC151" s="7">
        <v>0</v>
      </c>
      <c r="AD151" s="9"/>
      <c r="AH151" s="2"/>
    </row>
    <row r="152" spans="1:34" x14ac:dyDescent="0.2">
      <c r="A152" s="2" t="s">
        <v>227</v>
      </c>
      <c r="B152" t="s">
        <v>226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J152">
        <f t="shared" si="16"/>
        <v>0</v>
      </c>
      <c r="K152" s="2"/>
      <c r="L152" s="2"/>
      <c r="M152" s="2"/>
      <c r="N152" s="2"/>
      <c r="O152" s="2">
        <f t="shared" si="15"/>
        <v>0</v>
      </c>
      <c r="P152" s="2"/>
      <c r="Q152" s="2"/>
      <c r="R152" s="2"/>
      <c r="S152" s="2"/>
      <c r="T152" s="2"/>
      <c r="U152" s="2"/>
      <c r="V152" s="2">
        <f t="shared" si="14"/>
        <v>0</v>
      </c>
      <c r="W152" s="7"/>
      <c r="X152" s="30">
        <f t="shared" si="17"/>
        <v>0</v>
      </c>
      <c r="Y152" s="2" t="s">
        <v>131</v>
      </c>
      <c r="Z152" s="22"/>
      <c r="AA152" s="7"/>
      <c r="AC152" s="5"/>
      <c r="AH152" s="2"/>
    </row>
    <row r="153" spans="1:34" x14ac:dyDescent="0.2">
      <c r="A153" s="2" t="s">
        <v>60</v>
      </c>
      <c r="B153" t="s">
        <v>226</v>
      </c>
      <c r="C153">
        <v>6</v>
      </c>
      <c r="D153" s="5">
        <v>40</v>
      </c>
      <c r="E153" s="5">
        <v>29</v>
      </c>
      <c r="F153" s="2"/>
      <c r="G153" s="2"/>
      <c r="H153" s="2"/>
      <c r="I153" s="2"/>
      <c r="J153">
        <f t="shared" si="16"/>
        <v>0</v>
      </c>
      <c r="K153" s="2"/>
      <c r="L153" s="2"/>
      <c r="M153" s="2"/>
      <c r="N153" s="2"/>
      <c r="O153" s="2">
        <f t="shared" si="15"/>
        <v>0</v>
      </c>
      <c r="P153" s="2"/>
      <c r="Q153" s="2"/>
      <c r="R153" s="2"/>
      <c r="S153" s="2"/>
      <c r="T153" s="2"/>
      <c r="U153" s="2"/>
      <c r="V153" s="2">
        <f t="shared" si="14"/>
        <v>0</v>
      </c>
      <c r="W153" s="7"/>
      <c r="X153" s="30">
        <f t="shared" si="17"/>
        <v>0</v>
      </c>
      <c r="Y153" s="2" t="s">
        <v>131</v>
      </c>
      <c r="Z153" s="22"/>
      <c r="AA153" s="22"/>
      <c r="AC153" s="5"/>
      <c r="AH153" s="2"/>
    </row>
    <row r="154" spans="1:34" x14ac:dyDescent="0.2">
      <c r="A154" s="2" t="s">
        <v>229</v>
      </c>
      <c r="B154" t="s">
        <v>230</v>
      </c>
      <c r="C154">
        <v>8</v>
      </c>
      <c r="D154" s="5">
        <v>29</v>
      </c>
      <c r="E154" s="5">
        <v>25</v>
      </c>
      <c r="F154" s="2"/>
      <c r="G154" s="2"/>
      <c r="H154" s="2"/>
      <c r="I154" s="2"/>
      <c r="J154">
        <f t="shared" si="16"/>
        <v>0</v>
      </c>
      <c r="K154" s="2"/>
      <c r="L154" s="2"/>
      <c r="M154" s="2"/>
      <c r="N154" s="2"/>
      <c r="O154" s="2">
        <f t="shared" si="15"/>
        <v>0</v>
      </c>
      <c r="P154" s="2"/>
      <c r="Q154" s="2"/>
      <c r="R154" s="2"/>
      <c r="S154" s="2"/>
      <c r="T154" s="2"/>
      <c r="U154" s="2"/>
      <c r="V154" s="2">
        <f t="shared" si="14"/>
        <v>0</v>
      </c>
      <c r="W154" s="7"/>
      <c r="X154" s="30">
        <f t="shared" si="17"/>
        <v>0</v>
      </c>
      <c r="Y154" s="2" t="s">
        <v>131</v>
      </c>
      <c r="Z154" s="9"/>
      <c r="AA154" s="22"/>
      <c r="AC154" s="5"/>
      <c r="AH154" s="2"/>
    </row>
    <row r="155" spans="1:34" x14ac:dyDescent="0.2">
      <c r="A155" s="2" t="s">
        <v>138</v>
      </c>
      <c r="B155" t="s">
        <v>367</v>
      </c>
      <c r="C155">
        <v>8</v>
      </c>
      <c r="D155" s="5">
        <v>29</v>
      </c>
      <c r="E155" s="5">
        <v>25</v>
      </c>
      <c r="F155" s="2"/>
      <c r="G155" s="2"/>
      <c r="H155" s="2"/>
      <c r="I155" s="2"/>
      <c r="J155">
        <f t="shared" si="16"/>
        <v>0</v>
      </c>
      <c r="K155" s="2">
        <v>60166</v>
      </c>
      <c r="L155" s="2">
        <v>60169</v>
      </c>
      <c r="M155" s="2"/>
      <c r="N155" s="2"/>
      <c r="O155" s="2">
        <f t="shared" si="15"/>
        <v>2</v>
      </c>
      <c r="P155" s="2"/>
      <c r="Q155" s="2"/>
      <c r="R155" s="2"/>
      <c r="S155" s="2"/>
      <c r="T155" s="2"/>
      <c r="U155" s="2"/>
      <c r="V155" s="2">
        <f t="shared" si="14"/>
        <v>0</v>
      </c>
      <c r="W155" s="7"/>
      <c r="X155" s="30">
        <f t="shared" si="17"/>
        <v>50</v>
      </c>
      <c r="Y155" s="2" t="s">
        <v>131</v>
      </c>
      <c r="Z155" s="9">
        <v>42851</v>
      </c>
      <c r="AA155" s="22"/>
      <c r="AB155" s="9"/>
      <c r="AC155" s="7"/>
      <c r="AD155" s="7"/>
      <c r="AH155" s="2"/>
    </row>
    <row r="156" spans="1:34" x14ac:dyDescent="0.2">
      <c r="A156" s="2" t="s">
        <v>54</v>
      </c>
      <c r="B156" t="s">
        <v>304</v>
      </c>
      <c r="C156">
        <v>8</v>
      </c>
      <c r="D156" s="5">
        <v>29</v>
      </c>
      <c r="E156" s="5">
        <v>25</v>
      </c>
      <c r="F156" s="2">
        <v>60193</v>
      </c>
      <c r="G156" s="2">
        <v>60355</v>
      </c>
      <c r="H156" s="2"/>
      <c r="I156" s="2"/>
      <c r="J156">
        <f t="shared" si="16"/>
        <v>2</v>
      </c>
      <c r="K156" s="2"/>
      <c r="L156" s="2"/>
      <c r="M156" s="2"/>
      <c r="N156" s="2"/>
      <c r="O156" s="2">
        <f t="shared" si="15"/>
        <v>0</v>
      </c>
      <c r="P156" s="2"/>
      <c r="Q156" s="2"/>
      <c r="R156" s="2"/>
      <c r="S156" s="2"/>
      <c r="T156" s="2"/>
      <c r="U156" s="2"/>
      <c r="V156" s="2">
        <f t="shared" si="14"/>
        <v>0</v>
      </c>
      <c r="W156" s="7"/>
      <c r="X156" s="30">
        <f t="shared" si="17"/>
        <v>58</v>
      </c>
      <c r="Y156" s="29" t="s">
        <v>205</v>
      </c>
      <c r="Z156" s="9"/>
      <c r="AA156" s="22"/>
      <c r="AB156" s="7"/>
      <c r="AC156" s="7">
        <f>+X156</f>
        <v>58</v>
      </c>
      <c r="AD156" s="9"/>
      <c r="AH156" s="2"/>
    </row>
    <row r="157" spans="1:34" x14ac:dyDescent="0.2">
      <c r="A157" s="2" t="s">
        <v>202</v>
      </c>
      <c r="B157" t="s">
        <v>203</v>
      </c>
      <c r="C157">
        <v>8</v>
      </c>
      <c r="D157" s="5">
        <f>+$AF$2</f>
        <v>29</v>
      </c>
      <c r="E157" s="5">
        <f>+$AG$2</f>
        <v>25</v>
      </c>
      <c r="F157" s="2"/>
      <c r="G157" s="2"/>
      <c r="H157" s="2"/>
      <c r="I157" s="2"/>
      <c r="J157">
        <f t="shared" si="16"/>
        <v>0</v>
      </c>
      <c r="K157" s="2">
        <v>60926</v>
      </c>
      <c r="L157" s="2">
        <v>60922</v>
      </c>
      <c r="M157" s="2"/>
      <c r="N157" s="2"/>
      <c r="O157" s="2">
        <f t="shared" si="15"/>
        <v>2</v>
      </c>
      <c r="P157" s="2"/>
      <c r="Q157" s="2"/>
      <c r="R157" s="2"/>
      <c r="S157" s="2"/>
      <c r="T157" s="2"/>
      <c r="U157" s="2"/>
      <c r="V157" s="2">
        <f t="shared" si="14"/>
        <v>0</v>
      </c>
      <c r="W157" s="7"/>
      <c r="X157" s="30">
        <f t="shared" si="17"/>
        <v>50</v>
      </c>
      <c r="Y157" s="2" t="s">
        <v>131</v>
      </c>
      <c r="Z157" s="9">
        <v>42851</v>
      </c>
      <c r="AA157" s="7"/>
      <c r="AC157" s="5"/>
    </row>
    <row r="158" spans="1:34" x14ac:dyDescent="0.2">
      <c r="A158" t="s">
        <v>37</v>
      </c>
      <c r="B158" t="s">
        <v>270</v>
      </c>
      <c r="C158">
        <v>7</v>
      </c>
      <c r="D158" s="5">
        <v>34</v>
      </c>
      <c r="E158" s="5">
        <v>27</v>
      </c>
      <c r="F158" s="2"/>
      <c r="G158" s="2"/>
      <c r="H158" s="2"/>
      <c r="I158" s="2"/>
      <c r="J158">
        <f t="shared" si="16"/>
        <v>0</v>
      </c>
      <c r="K158" s="2">
        <v>60799</v>
      </c>
      <c r="L158" s="2">
        <v>60800</v>
      </c>
      <c r="M158" s="2"/>
      <c r="N158" s="2"/>
      <c r="O158" s="2">
        <f t="shared" si="15"/>
        <v>2</v>
      </c>
      <c r="P158" s="2"/>
      <c r="Q158" s="2"/>
      <c r="R158" s="2"/>
      <c r="S158" s="2"/>
      <c r="T158" s="2"/>
      <c r="U158" s="2"/>
      <c r="V158" s="2">
        <f t="shared" si="14"/>
        <v>0</v>
      </c>
      <c r="W158" s="7"/>
      <c r="X158" s="30">
        <f t="shared" si="17"/>
        <v>54</v>
      </c>
      <c r="Y158" s="2" t="s">
        <v>131</v>
      </c>
      <c r="Z158" s="22">
        <v>42851</v>
      </c>
      <c r="AA158" s="7"/>
      <c r="AB158" s="8"/>
      <c r="AC158" s="7"/>
      <c r="AD158" s="7"/>
    </row>
    <row r="159" spans="1:34" x14ac:dyDescent="0.2">
      <c r="A159" t="s">
        <v>314</v>
      </c>
      <c r="B159" t="s">
        <v>55</v>
      </c>
      <c r="C159">
        <v>8</v>
      </c>
      <c r="D159" s="5">
        <v>29</v>
      </c>
      <c r="E159" s="5">
        <v>25</v>
      </c>
      <c r="F159" s="2"/>
      <c r="G159" s="2"/>
      <c r="H159" s="2"/>
      <c r="I159" s="2"/>
      <c r="J159">
        <f t="shared" si="16"/>
        <v>0</v>
      </c>
      <c r="K159" s="2"/>
      <c r="L159" s="2"/>
      <c r="M159" s="2"/>
      <c r="N159" s="2"/>
      <c r="O159" s="2">
        <f t="shared" si="15"/>
        <v>0</v>
      </c>
      <c r="P159" s="2"/>
      <c r="Q159" s="2"/>
      <c r="R159" s="2"/>
      <c r="S159" s="2"/>
      <c r="T159" s="2"/>
      <c r="U159" s="2"/>
      <c r="V159" s="2">
        <f t="shared" si="14"/>
        <v>0</v>
      </c>
      <c r="W159" s="7"/>
      <c r="X159" s="30">
        <f t="shared" si="17"/>
        <v>0</v>
      </c>
      <c r="Y159" s="2" t="s">
        <v>131</v>
      </c>
      <c r="Z159" s="22"/>
      <c r="AA159" s="7"/>
      <c r="AB159" s="8"/>
      <c r="AC159" s="7"/>
      <c r="AD159" s="7"/>
    </row>
    <row r="160" spans="1:34" x14ac:dyDescent="0.2">
      <c r="A160" s="2" t="s">
        <v>239</v>
      </c>
      <c r="B160" t="s">
        <v>55</v>
      </c>
      <c r="C160">
        <v>8</v>
      </c>
      <c r="D160" s="5">
        <f>+$AF$2</f>
        <v>29</v>
      </c>
      <c r="E160" s="5">
        <f>+$AG$2</f>
        <v>25</v>
      </c>
      <c r="F160" s="2"/>
      <c r="G160" s="2"/>
      <c r="H160" s="2"/>
      <c r="I160" s="2"/>
      <c r="J160">
        <f t="shared" si="16"/>
        <v>0</v>
      </c>
      <c r="K160" s="2"/>
      <c r="L160" s="2"/>
      <c r="M160" s="2"/>
      <c r="N160" s="2"/>
      <c r="O160" s="2">
        <f t="shared" si="15"/>
        <v>0</v>
      </c>
      <c r="P160" s="2"/>
      <c r="Q160" s="2"/>
      <c r="R160" s="2"/>
      <c r="S160" s="2"/>
      <c r="T160" s="2"/>
      <c r="U160" s="2"/>
      <c r="V160" s="2">
        <f t="shared" si="14"/>
        <v>0</v>
      </c>
      <c r="W160" s="7"/>
      <c r="X160" s="30">
        <f t="shared" si="17"/>
        <v>0</v>
      </c>
      <c r="Y160" s="2" t="s">
        <v>131</v>
      </c>
      <c r="Z160" s="9"/>
      <c r="AA160" s="7"/>
      <c r="AC160" s="5"/>
    </row>
    <row r="161" spans="1:34" x14ac:dyDescent="0.2">
      <c r="A161" t="s">
        <v>56</v>
      </c>
      <c r="B161" t="s">
        <v>55</v>
      </c>
      <c r="C161">
        <v>8</v>
      </c>
      <c r="D161" s="5">
        <f>+$AF$2</f>
        <v>29</v>
      </c>
      <c r="E161" s="5">
        <f>+$AG$2</f>
        <v>25</v>
      </c>
      <c r="F161" s="2"/>
      <c r="G161" s="2"/>
      <c r="H161" s="2"/>
      <c r="I161" s="2"/>
      <c r="J161">
        <f t="shared" si="16"/>
        <v>0</v>
      </c>
      <c r="K161" s="2"/>
      <c r="L161" s="2"/>
      <c r="M161" s="2"/>
      <c r="N161" s="2"/>
      <c r="O161" s="2">
        <f t="shared" si="15"/>
        <v>0</v>
      </c>
      <c r="P161" s="2"/>
      <c r="Q161" s="2"/>
      <c r="R161" s="2"/>
      <c r="S161" s="2"/>
      <c r="T161" s="2"/>
      <c r="U161" s="2"/>
      <c r="V161" s="2">
        <f t="shared" si="14"/>
        <v>0</v>
      </c>
      <c r="W161" s="7"/>
      <c r="X161" s="30">
        <f t="shared" si="17"/>
        <v>0</v>
      </c>
      <c r="Y161" s="2" t="s">
        <v>131</v>
      </c>
      <c r="Z161" s="9"/>
      <c r="AC161" s="7">
        <v>5114</v>
      </c>
      <c r="AH161" s="2"/>
    </row>
    <row r="162" spans="1:34" x14ac:dyDescent="0.2">
      <c r="F162" s="2"/>
      <c r="G162" s="2"/>
      <c r="H162" s="2"/>
      <c r="I162" s="2"/>
      <c r="J162">
        <f>SUM(J5:J161)</f>
        <v>63</v>
      </c>
      <c r="K162" s="2"/>
      <c r="L162" s="2"/>
      <c r="M162" s="2"/>
      <c r="N162" s="2"/>
      <c r="O162" s="2">
        <f>SUM(O5:O161)</f>
        <v>107</v>
      </c>
      <c r="P162" s="2"/>
      <c r="Q162" s="2"/>
      <c r="R162" s="2"/>
      <c r="S162" s="2"/>
      <c r="T162" s="2"/>
      <c r="U162" s="2"/>
      <c r="V162" s="2">
        <f>SUM(V5:V161)</f>
        <v>17</v>
      </c>
      <c r="W162" s="7"/>
      <c r="X162" s="30">
        <f>SUM(X5:X161)</f>
        <v>5384</v>
      </c>
      <c r="Y162" s="2"/>
      <c r="AB162" s="7"/>
      <c r="AC162" s="35">
        <f>SUM(AC5:AC161)</f>
        <v>5359</v>
      </c>
      <c r="AD162" s="8">
        <f>+X162-AC162</f>
        <v>25</v>
      </c>
    </row>
    <row r="163" spans="1:34" x14ac:dyDescent="0.2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8"/>
      <c r="Z163" s="2"/>
      <c r="AB163" s="8"/>
      <c r="AC163" s="7"/>
    </row>
    <row r="164" spans="1:34" x14ac:dyDescent="0.2">
      <c r="D164" s="2"/>
      <c r="E164" s="2"/>
      <c r="F164" s="2"/>
      <c r="G164" s="2"/>
      <c r="H164" s="2"/>
      <c r="I164" s="1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C164" s="5"/>
    </row>
    <row r="165" spans="1:34" x14ac:dyDescent="0.2">
      <c r="D165" s="2"/>
      <c r="E165" s="2"/>
      <c r="F165" s="2"/>
      <c r="G165" s="2"/>
      <c r="H165" s="2"/>
      <c r="I165" s="1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C165" s="5"/>
    </row>
    <row r="166" spans="1:34" x14ac:dyDescent="0.2">
      <c r="D166" s="2"/>
      <c r="E166" s="2"/>
      <c r="F166" s="2"/>
      <c r="G166" s="2"/>
      <c r="H166" s="2"/>
      <c r="I166" s="1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6"/>
      <c r="AC166" s="5"/>
    </row>
    <row r="167" spans="1:34" x14ac:dyDescent="0.2">
      <c r="D167" s="2"/>
      <c r="E167" s="2"/>
      <c r="F167" s="2"/>
      <c r="I167" s="1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6"/>
      <c r="AC167" s="5"/>
    </row>
    <row r="168" spans="1:34" x14ac:dyDescent="0.2">
      <c r="D168" s="2"/>
      <c r="E168" s="2"/>
      <c r="F168" s="2"/>
      <c r="G168" s="2"/>
      <c r="H168" s="2"/>
      <c r="I168" s="1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6"/>
      <c r="AC168" s="5"/>
    </row>
    <row r="169" spans="1:34" x14ac:dyDescent="0.2">
      <c r="D169" s="2"/>
      <c r="E169" s="2"/>
      <c r="F169" s="2"/>
      <c r="I169" s="1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6"/>
      <c r="AC169" s="5"/>
    </row>
    <row r="170" spans="1:34" x14ac:dyDescent="0.2">
      <c r="D170" s="2"/>
      <c r="E170" s="2"/>
      <c r="F170" s="2"/>
      <c r="G170" s="2"/>
      <c r="H170" s="2"/>
      <c r="I170" s="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6"/>
      <c r="AC170" s="5"/>
    </row>
    <row r="171" spans="1:34" x14ac:dyDescent="0.2">
      <c r="D171" s="2"/>
      <c r="E171" s="2"/>
      <c r="F171" s="2"/>
      <c r="G171" s="2"/>
      <c r="H171" s="2"/>
      <c r="I171" s="1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6"/>
      <c r="AC171" s="5"/>
    </row>
    <row r="172" spans="1:34" x14ac:dyDescent="0.2">
      <c r="D172" s="2"/>
      <c r="E172" s="2"/>
      <c r="F172" s="2"/>
      <c r="G172" s="2"/>
      <c r="H172" s="2"/>
      <c r="I172" s="1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6"/>
      <c r="AC172" s="5"/>
    </row>
    <row r="173" spans="1:34" x14ac:dyDescent="0.2">
      <c r="D173" s="2"/>
      <c r="E173" s="2"/>
      <c r="F173" s="2"/>
      <c r="G173" s="2"/>
      <c r="H173" s="2"/>
      <c r="I173" s="1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6"/>
      <c r="AC173" s="5"/>
    </row>
    <row r="174" spans="1:34" x14ac:dyDescent="0.2">
      <c r="D174" s="2"/>
      <c r="E174" s="2"/>
      <c r="F174" s="2"/>
      <c r="G174" s="2"/>
      <c r="H174" s="2"/>
      <c r="I174" s="1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6"/>
      <c r="AC174" s="5"/>
    </row>
    <row r="175" spans="1:34" x14ac:dyDescent="0.2">
      <c r="D175" s="2"/>
      <c r="E175" s="2"/>
      <c r="F175" s="2"/>
      <c r="I175" s="1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6"/>
      <c r="AC175" s="5"/>
    </row>
    <row r="176" spans="1:34" x14ac:dyDescent="0.2">
      <c r="D176" s="2"/>
      <c r="E176" s="2"/>
      <c r="F176" s="2"/>
      <c r="I176" s="1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6"/>
      <c r="AC176" s="5"/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6"/>
      <c r="AC177" s="5"/>
    </row>
    <row r="178" spans="4:29" x14ac:dyDescent="0.2">
      <c r="D178" s="2"/>
      <c r="E178" s="2"/>
      <c r="F178" s="2"/>
      <c r="G178" s="2"/>
      <c r="H178" s="2"/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6"/>
      <c r="AC178" s="5"/>
    </row>
    <row r="179" spans="4:29" x14ac:dyDescent="0.2">
      <c r="D179" s="2"/>
      <c r="E179" s="2"/>
      <c r="F179" s="2"/>
      <c r="G179" s="2"/>
      <c r="H179" s="2"/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6"/>
      <c r="AC179" s="5"/>
    </row>
    <row r="180" spans="4:29" x14ac:dyDescent="0.2">
      <c r="D180" s="2"/>
      <c r="E180" s="2"/>
      <c r="F180" s="2"/>
      <c r="G180" s="2"/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6"/>
      <c r="AC180" s="5"/>
    </row>
    <row r="181" spans="4:29" x14ac:dyDescent="0.2">
      <c r="D181" s="2"/>
      <c r="E181" s="2"/>
      <c r="F181" s="2"/>
      <c r="G181" s="2"/>
      <c r="H181" s="2"/>
      <c r="I181" s="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6"/>
      <c r="AC181" s="5"/>
    </row>
    <row r="182" spans="4:29" x14ac:dyDescent="0.2">
      <c r="D182" s="2"/>
      <c r="E182" s="2"/>
      <c r="F182" s="2"/>
      <c r="G182" s="2"/>
      <c r="H182" s="2"/>
      <c r="I182" s="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6"/>
      <c r="AC182" s="5"/>
    </row>
    <row r="183" spans="4:29" x14ac:dyDescent="0.2">
      <c r="E183" s="2"/>
      <c r="F183" s="2"/>
      <c r="G183" s="2"/>
      <c r="H183" s="2"/>
      <c r="I183" s="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6"/>
      <c r="AC183" s="5"/>
    </row>
    <row r="184" spans="4:29" x14ac:dyDescent="0.2">
      <c r="E184" s="2"/>
      <c r="F184" s="2"/>
      <c r="G184" s="2"/>
      <c r="H184" s="2"/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6"/>
      <c r="AC184" s="5"/>
    </row>
    <row r="185" spans="4:29" x14ac:dyDescent="0.2">
      <c r="E185" s="2"/>
      <c r="F185" s="2"/>
      <c r="G185" s="2"/>
      <c r="H185" s="2"/>
      <c r="I185" s="1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6"/>
      <c r="AC185" s="5"/>
    </row>
    <row r="186" spans="4:29" x14ac:dyDescent="0.2">
      <c r="E186" s="2"/>
      <c r="F186" s="2"/>
      <c r="G186" s="2"/>
      <c r="H186" s="2"/>
      <c r="I186" s="1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6"/>
      <c r="AC186" s="5"/>
    </row>
    <row r="187" spans="4:29" x14ac:dyDescent="0.2">
      <c r="E187" s="2"/>
      <c r="F187" s="2"/>
      <c r="G187" s="2"/>
      <c r="H187" s="2"/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6"/>
      <c r="AC187" s="5"/>
    </row>
    <row r="188" spans="4:29" x14ac:dyDescent="0.2">
      <c r="E188" s="2"/>
      <c r="F188" s="2"/>
      <c r="G188" s="2"/>
      <c r="H188" s="2"/>
      <c r="I188" s="1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6"/>
      <c r="AC188" s="5"/>
    </row>
    <row r="189" spans="4:29" x14ac:dyDescent="0.2">
      <c r="E189" s="2"/>
      <c r="F189" s="2"/>
      <c r="G189" s="2"/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6"/>
      <c r="AC189" s="5"/>
    </row>
    <row r="190" spans="4:29" x14ac:dyDescent="0.2">
      <c r="E190" s="2"/>
      <c r="F190" s="2"/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6"/>
      <c r="AC190" s="5"/>
    </row>
    <row r="191" spans="4:29" x14ac:dyDescent="0.2">
      <c r="E191" s="2"/>
      <c r="F191" s="2"/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6"/>
      <c r="AC191" s="5"/>
    </row>
    <row r="192" spans="4:29" x14ac:dyDescent="0.2">
      <c r="E192" s="2"/>
      <c r="F192" s="2"/>
      <c r="I192" s="1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6"/>
      <c r="AC192" s="5"/>
    </row>
    <row r="193" spans="5:29" x14ac:dyDescent="0.2">
      <c r="E193" s="2"/>
      <c r="F193" s="2"/>
      <c r="I193" s="1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6"/>
      <c r="AC193" s="5"/>
    </row>
    <row r="194" spans="5:29" x14ac:dyDescent="0.2">
      <c r="E194" s="2"/>
      <c r="F194" s="2"/>
      <c r="G194" s="2"/>
      <c r="H194" s="2"/>
      <c r="I194" s="1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6"/>
      <c r="AC194" s="5"/>
    </row>
    <row r="195" spans="5:29" x14ac:dyDescent="0.2">
      <c r="E195" s="2"/>
      <c r="F195" s="2"/>
      <c r="G195" s="2"/>
      <c r="H195" s="2"/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6"/>
      <c r="AC195" s="5"/>
    </row>
    <row r="196" spans="5:29" x14ac:dyDescent="0.2">
      <c r="E196" s="2"/>
      <c r="F196" s="2"/>
      <c r="G196" s="2"/>
      <c r="H196" s="2"/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6"/>
      <c r="AC196" s="5"/>
    </row>
    <row r="197" spans="5:29" x14ac:dyDescent="0.2">
      <c r="E197" s="2"/>
      <c r="F197" s="2"/>
      <c r="G197" s="2"/>
      <c r="H197" s="2"/>
      <c r="I197" s="1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6"/>
      <c r="AC197" s="5"/>
    </row>
    <row r="198" spans="5:29" x14ac:dyDescent="0.2">
      <c r="E198" s="2"/>
      <c r="F198" s="2"/>
      <c r="G198" s="2"/>
      <c r="H198" s="2"/>
      <c r="I198" s="1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6"/>
      <c r="AC198" s="5"/>
    </row>
    <row r="199" spans="5:29" x14ac:dyDescent="0.2">
      <c r="E199" s="2"/>
      <c r="F199" s="2"/>
      <c r="G199" s="2"/>
      <c r="H199" s="2"/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6"/>
      <c r="AC199" s="5"/>
    </row>
    <row r="200" spans="5:29" x14ac:dyDescent="0.2">
      <c r="E200" s="2"/>
      <c r="F200" s="2"/>
      <c r="G200" s="2"/>
      <c r="H200" s="2"/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6"/>
      <c r="AC200" s="5"/>
    </row>
    <row r="201" spans="5:29" x14ac:dyDescent="0.2">
      <c r="E201" s="2"/>
      <c r="F201" s="2"/>
      <c r="G201" s="2"/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6"/>
      <c r="AC201" s="5"/>
    </row>
    <row r="202" spans="5:29" x14ac:dyDescent="0.2">
      <c r="E202" s="2"/>
      <c r="F202" s="2"/>
      <c r="G202" s="2"/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6"/>
      <c r="AC202" s="5"/>
    </row>
    <row r="203" spans="5:29" x14ac:dyDescent="0.2">
      <c r="E203" s="2"/>
      <c r="F203" s="2"/>
      <c r="G203" s="2"/>
      <c r="H203" s="2"/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6"/>
      <c r="AC203" s="5"/>
    </row>
    <row r="204" spans="5:29" x14ac:dyDescent="0.2">
      <c r="E204" s="2"/>
      <c r="F204" s="2"/>
      <c r="G204" s="2"/>
      <c r="H204" s="2"/>
      <c r="I204" s="1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6"/>
      <c r="AC204" s="5"/>
    </row>
    <row r="205" spans="5:29" x14ac:dyDescent="0.2">
      <c r="E205" s="2"/>
      <c r="F205" s="2"/>
      <c r="G205" s="2"/>
      <c r="H205" s="2"/>
      <c r="I205" s="1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6"/>
      <c r="AC205" s="5"/>
    </row>
    <row r="206" spans="5:29" x14ac:dyDescent="0.2">
      <c r="E206" s="2"/>
      <c r="F206" s="2"/>
      <c r="I206" s="1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6"/>
      <c r="AC206" s="5"/>
    </row>
    <row r="207" spans="5:29" x14ac:dyDescent="0.2">
      <c r="E207" s="2"/>
      <c r="F207" s="2"/>
      <c r="G207" s="2"/>
      <c r="H207" s="2"/>
      <c r="I207" s="1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6"/>
      <c r="AC207" s="5"/>
    </row>
    <row r="208" spans="5:29" x14ac:dyDescent="0.2">
      <c r="E208" s="2"/>
      <c r="F208" s="2"/>
      <c r="G208" s="2"/>
      <c r="H208" s="2"/>
      <c r="I208" s="1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6"/>
      <c r="AC208" s="5"/>
    </row>
    <row r="209" spans="5:29" x14ac:dyDescent="0.2">
      <c r="E209" s="2"/>
      <c r="F209" s="2"/>
      <c r="I209" s="1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6"/>
      <c r="AC209" s="5"/>
    </row>
    <row r="210" spans="5:29" x14ac:dyDescent="0.2">
      <c r="E210" s="2"/>
      <c r="F210" s="2"/>
      <c r="G210" s="2"/>
      <c r="H210" s="2"/>
      <c r="I210" s="1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6"/>
      <c r="AC210" s="5"/>
    </row>
    <row r="211" spans="5:29" x14ac:dyDescent="0.2">
      <c r="E211" s="2"/>
      <c r="F211" s="2"/>
      <c r="G211" s="2"/>
      <c r="H211" s="2"/>
      <c r="I211" s="1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6"/>
      <c r="AC211" s="5"/>
    </row>
    <row r="212" spans="5:29" x14ac:dyDescent="0.2">
      <c r="E212" s="2"/>
      <c r="F212" s="2"/>
      <c r="I212" s="1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6"/>
      <c r="AC212" s="5"/>
    </row>
    <row r="213" spans="5:29" x14ac:dyDescent="0.2">
      <c r="E213" s="2"/>
      <c r="F213" s="2"/>
      <c r="G213" s="2"/>
      <c r="I213" s="1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6"/>
      <c r="AC213" s="5"/>
    </row>
    <row r="214" spans="5:29" x14ac:dyDescent="0.2">
      <c r="E214" s="2"/>
      <c r="F214" s="2"/>
      <c r="G214" s="2"/>
      <c r="H214" s="2"/>
      <c r="I214" s="1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6"/>
      <c r="AC214" s="5"/>
    </row>
    <row r="215" spans="5:29" x14ac:dyDescent="0.2">
      <c r="E215" s="2"/>
      <c r="F215" s="2"/>
      <c r="G215" s="2"/>
      <c r="H215" s="2"/>
      <c r="I215" s="1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6"/>
      <c r="AC215" s="5"/>
    </row>
    <row r="216" spans="5:29" x14ac:dyDescent="0.2">
      <c r="E216" s="2"/>
      <c r="F216" s="2"/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6"/>
      <c r="AC216" s="5"/>
    </row>
    <row r="217" spans="5:29" x14ac:dyDescent="0.2">
      <c r="E217" s="2"/>
      <c r="F217" s="2"/>
      <c r="G217" s="2"/>
      <c r="H217" s="2"/>
      <c r="I217" s="1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6"/>
      <c r="AC217" s="5"/>
    </row>
    <row r="218" spans="5:29" x14ac:dyDescent="0.2">
      <c r="E218" s="2"/>
      <c r="F218" s="2"/>
      <c r="G218" s="2"/>
      <c r="H218" s="2"/>
      <c r="I218" s="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6"/>
      <c r="AC218" s="5"/>
    </row>
    <row r="219" spans="5:29" x14ac:dyDescent="0.2">
      <c r="E219" s="2"/>
      <c r="F219" s="2"/>
      <c r="I219" s="1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6"/>
      <c r="AC219" s="5"/>
    </row>
    <row r="220" spans="5:29" x14ac:dyDescent="0.2">
      <c r="E220" s="2"/>
      <c r="F220" s="2"/>
      <c r="G220" s="2"/>
      <c r="I220" s="1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6"/>
      <c r="AC220" s="5"/>
    </row>
    <row r="221" spans="5:29" x14ac:dyDescent="0.2">
      <c r="E221" s="2"/>
      <c r="F221" s="2"/>
      <c r="G221" s="2"/>
      <c r="H221" s="2"/>
      <c r="I221" s="1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6"/>
      <c r="AC221" s="5"/>
    </row>
    <row r="222" spans="5:29" x14ac:dyDescent="0.2">
      <c r="E222" s="2"/>
      <c r="F222" s="2"/>
      <c r="G222" s="2"/>
      <c r="H222" s="2"/>
      <c r="I222" s="1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6"/>
      <c r="AC222" s="5"/>
    </row>
    <row r="223" spans="5:29" x14ac:dyDescent="0.2">
      <c r="E223" s="2"/>
      <c r="F223" s="2"/>
      <c r="I223" s="1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6"/>
      <c r="AC223" s="5"/>
    </row>
    <row r="224" spans="5:29" x14ac:dyDescent="0.2">
      <c r="E224" s="2"/>
      <c r="F224" s="2"/>
      <c r="G224" s="2"/>
      <c r="H224" s="2"/>
      <c r="I224" s="1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6"/>
      <c r="AC224" s="5"/>
    </row>
    <row r="225" spans="5:29" x14ac:dyDescent="0.2">
      <c r="E225" s="2"/>
      <c r="F225" s="2"/>
      <c r="G225" s="2"/>
      <c r="H225" s="2"/>
      <c r="I225" s="1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6"/>
      <c r="AC225" s="5"/>
    </row>
    <row r="226" spans="5:29" x14ac:dyDescent="0.2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6"/>
      <c r="AC226" s="5"/>
    </row>
    <row r="227" spans="5:29" x14ac:dyDescent="0.2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6"/>
      <c r="AC227" s="5"/>
    </row>
    <row r="228" spans="5:29" x14ac:dyDescent="0.2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6"/>
      <c r="AC228" s="5"/>
    </row>
    <row r="229" spans="5:29" x14ac:dyDescent="0.2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6"/>
      <c r="AC229" s="5"/>
    </row>
    <row r="230" spans="5:29" x14ac:dyDescent="0.2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6"/>
      <c r="AC230" s="5"/>
    </row>
    <row r="231" spans="5:29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6"/>
      <c r="AC231" s="5"/>
    </row>
    <row r="232" spans="5:29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C232" s="5"/>
    </row>
    <row r="233" spans="5:29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C233" s="5"/>
    </row>
    <row r="234" spans="5:29" x14ac:dyDescent="0.2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C234" s="5"/>
    </row>
    <row r="235" spans="5:29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C235" s="5"/>
    </row>
    <row r="236" spans="5:29" x14ac:dyDescent="0.2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C236" s="5"/>
    </row>
    <row r="237" spans="5:29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5"/>
    </row>
    <row r="245" spans="5:29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C245" s="5"/>
    </row>
    <row r="246" spans="5:29" x14ac:dyDescent="0.2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C246" s="5"/>
    </row>
    <row r="247" spans="5:29" x14ac:dyDescent="0.2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C247" s="5"/>
    </row>
    <row r="248" spans="5:29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C248" s="5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5:29" x14ac:dyDescent="0.2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5:29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5:29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5:29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5:29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5:24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5:24" x14ac:dyDescent="0.2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5:24" x14ac:dyDescent="0.2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5:24" x14ac:dyDescent="0.2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5:24" x14ac:dyDescent="0.2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5:24" x14ac:dyDescent="0.2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5:24" x14ac:dyDescent="0.2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5:24" x14ac:dyDescent="0.2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5:24" x14ac:dyDescent="0.2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5:24" x14ac:dyDescent="0.2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5:24" x14ac:dyDescent="0.2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5:24" x14ac:dyDescent="0.2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5:24" x14ac:dyDescent="0.2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5:24" x14ac:dyDescent="0.2">
      <c r="E285" s="2"/>
      <c r="F285" s="2"/>
      <c r="G285" s="2"/>
      <c r="H285" s="2"/>
      <c r="I285" s="2"/>
      <c r="J285" s="2"/>
      <c r="K285" s="2"/>
      <c r="L285" s="2"/>
      <c r="M285" s="2"/>
      <c r="N285" s="18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5:24" x14ac:dyDescent="0.2">
      <c r="E286" s="2"/>
      <c r="F286" s="2"/>
      <c r="G286" s="2"/>
      <c r="H286" s="2"/>
      <c r="I286" s="2"/>
      <c r="J286" s="2"/>
      <c r="K286" s="2"/>
      <c r="L286" s="2"/>
      <c r="M286" s="2"/>
      <c r="N286" s="18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5:24" x14ac:dyDescent="0.2">
      <c r="E287" s="2"/>
      <c r="F287" s="2"/>
      <c r="G287" s="2"/>
      <c r="H287" s="2"/>
      <c r="I287" s="2"/>
      <c r="J287" s="2"/>
      <c r="K287" s="2"/>
      <c r="L287" s="2"/>
      <c r="M287" s="2"/>
      <c r="N287" s="18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5:24" x14ac:dyDescent="0.2">
      <c r="E288" s="2"/>
      <c r="F288" s="2"/>
      <c r="G288" s="2"/>
      <c r="H288" s="2"/>
      <c r="I288" s="2"/>
      <c r="J288" s="2"/>
      <c r="K288" s="2"/>
      <c r="L288" s="2"/>
      <c r="M288" s="2"/>
      <c r="N288" s="18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5:24" x14ac:dyDescent="0.2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5:24" x14ac:dyDescent="0.2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5:24" x14ac:dyDescent="0.2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5:24" x14ac:dyDescent="0.2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5:24" x14ac:dyDescent="0.2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5:24" x14ac:dyDescent="0.2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5:24" x14ac:dyDescent="0.2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5:24" x14ac:dyDescent="0.2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5:24" x14ac:dyDescent="0.2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5:24" x14ac:dyDescent="0.2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5:24" x14ac:dyDescent="0.2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5:24" x14ac:dyDescent="0.2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5:24" x14ac:dyDescent="0.2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5:24" x14ac:dyDescent="0.2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5:24" x14ac:dyDescent="0.2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5:24" x14ac:dyDescent="0.2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5:16" x14ac:dyDescent="0.2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5:16" x14ac:dyDescent="0.2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5:16" x14ac:dyDescent="0.2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5:16" x14ac:dyDescent="0.2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5:16" x14ac:dyDescent="0.2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5:16" x14ac:dyDescent="0.2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</sheetData>
  <sortState ref="K164:M291">
    <sortCondition ref="M164:M291"/>
    <sortCondition ref="L164:L291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426</v>
      </c>
      <c r="F1" t="s">
        <v>428</v>
      </c>
      <c r="G1" t="s">
        <v>429</v>
      </c>
    </row>
    <row r="2" spans="1:7" x14ac:dyDescent="0.2">
      <c r="A2" t="s">
        <v>422</v>
      </c>
      <c r="B2" t="s">
        <v>423</v>
      </c>
      <c r="C2" s="30">
        <f>'4 23 17 payroll'!X12</f>
        <v>0</v>
      </c>
      <c r="D2" s="38" t="str">
        <f>'4 23 17 payroll'!Y12</f>
        <v>complex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244</v>
      </c>
      <c r="B3" t="s">
        <v>311</v>
      </c>
      <c r="C3" s="30">
        <f>Inactive!X84</f>
        <v>0</v>
      </c>
      <c r="D3" s="38" t="str">
        <f>Inactive!Y84</f>
        <v>complex</v>
      </c>
      <c r="E3" t="s">
        <v>427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400</v>
      </c>
      <c r="B4" t="s">
        <v>46</v>
      </c>
      <c r="C4" s="30">
        <f>Inactive!X85</f>
        <v>0</v>
      </c>
      <c r="D4" s="38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8" t="str">
        <f>Inactive!Y86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Inactive!X88</f>
        <v>0</v>
      </c>
      <c r="D6" s="38" t="str">
        <f>Inactive!Y88</f>
        <v>complex</v>
      </c>
      <c r="E6" t="s">
        <v>427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8" t="str">
        <f>Inactive!Y89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Inactive!X90</f>
        <v>0</v>
      </c>
      <c r="D8" s="38" t="str">
        <f>Inactive!Y90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opLeftCell="A75" workbookViewId="0">
      <selection activeCell="A93" sqref="A93:AE94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+'4 23 17 payroll'!$AF$4</f>
        <v>40</v>
      </c>
      <c r="E1" s="5">
        <f>+'4 23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+(J1*D1)+(O1*#REF!)+(U1*'4 23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'4 23 17 payroll'!AE4</f>
        <v>6</v>
      </c>
      <c r="D2" s="5">
        <f>'4 23 17 payroll'!AF4</f>
        <v>40</v>
      </c>
      <c r="E2" s="5">
        <f>'4 23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+(J2*D2)+(O2*E2)+(Z2*'4 23 17 payroll'!$AG$7)+AA2+(T2*'4 23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+(J3*D3)+(O3*E3)+(Z3*'4 23 17 payroll'!$AG$7)+AA3+(T3*'4 23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+'4 23 17 payroll'!$AF$2</f>
        <v>29</v>
      </c>
      <c r="E4" s="5">
        <f>+'4 23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+(J4*D4)+(O4*E4)+(Z4*'4 23 17 payroll'!$AG$7)+AA4+(T4*'4 23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+(J5*D5)+(O5*E5)+(Z5*'4 23 17 payroll'!$AG$7)+AA5+(T5*'4 23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'4 23 17 payroll'!AE3</f>
        <v>7</v>
      </c>
      <c r="D6" s="5">
        <f>'4 23 17 payroll'!AF3</f>
        <v>34</v>
      </c>
      <c r="E6" s="5">
        <f>'4 23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+(J6*D6)+(O6*E6)+(V6*'4 23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+'4 23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+(J7*D7)+(O7*E7)+(V7*'4 23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'4 23 17 payroll'!AE4</f>
        <v>6</v>
      </c>
      <c r="D8" s="5">
        <f>'4 23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+(J8*D8)+(O8*E8)+(V8*'4 23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+'4 23 17 payroll'!$AF$2</f>
        <v>29</v>
      </c>
      <c r="E9" s="5">
        <f>+'4 23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+(J9*D9)+(O9*E9)+(V9*'4 23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+(J10*D10)+(O10*E10)+(V10*'4 23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+(J11*D11)+(O11*E11)+(V11*'4 23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+'4 23 17 payroll'!$AF$2</f>
        <v>29</v>
      </c>
      <c r="E12" s="5">
        <f>+'4 23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+(J12*D12)+(O12*E12)+(V12*'4 23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+'4 23 17 payroll'!$AF$2</f>
        <v>29</v>
      </c>
      <c r="E13" s="5">
        <f>+'4 23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+(J13*D13)+(O13*E13)+(V13*'4 23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+'4 23 17 payroll'!$AF$2</f>
        <v>29</v>
      </c>
      <c r="E14" s="5">
        <f>+'4 23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+(J14*D14)+(O14*E14)+(V14*'4 23 17 payroll'!$AG$7)+W14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+'4 23 17 payroll'!$AF$5</f>
        <v>47</v>
      </c>
      <c r="E15" s="5">
        <f>+'4 23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+(J15*D15)+(O15*E15)+(V15*'4 23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+'4 23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+(J16*D16)+(O16*E16)+(V16*'4 23 17 payroll'!$AG$7)+W16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+'4 23 17 payroll'!$AF$2</f>
        <v>29</v>
      </c>
      <c r="E17" s="5">
        <f>+'4 23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+(J17*D17)+(O17*E17)+(V17*'4 23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+'4 23 17 payroll'!$AF$4</f>
        <v>40</v>
      </c>
      <c r="E18" s="5">
        <f>+'4 23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+(J18*D18)+(O18*E18)+(V18*'4 23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+(J19*D19)+(O19*E19)+(V19*'4 23 17 payroll'!$AG$7)+W19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+(J20*D20)+(O20*E20)+(V20*'4 23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+(J21*D21)+(O21*E21)+(V21*'4 23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+'4 23 17 payroll'!$AF$2</f>
        <v>29</v>
      </c>
      <c r="E22" s="5">
        <f>+'4 23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+(J22*D22)+(O22*E22)+(V22*'4 23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+'4 23 17 payroll'!$AF$2</f>
        <v>29</v>
      </c>
      <c r="E23" s="5">
        <f>+'4 23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+(J23*D23)+(O23*E23)+(V23*'4 23 17 payroll'!$AG$7)+W23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+'4 23 17 payroll'!$AF$2</f>
        <v>29</v>
      </c>
      <c r="E24" s="5">
        <f>+'4 23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+(J24*D24)+(O24*E24)+(V24*'4 23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+(J25*D25)+(O25*E25)+(V25*'4 23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+(J26*D26)+(O26*E26)+(V26*'4 23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+(J27*D27)+(O27*E27)+(V27*'4 23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+(J28*D28)+(O28*E28)+(V28*'4 23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+'4 23 17 payroll'!$AF$2</f>
        <v>29</v>
      </c>
      <c r="E29" s="5">
        <f>+'4 23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+(J29*D29)+(O29*E29)+(V29*'4 23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+(J30*D30)+(O30*E30)+(V30*'4 23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+(J31*D31)+(O31*E31)+(V31*'4 23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+(J32*D32)+(O32*E32)+(V32*'4 23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+(J33*D33)+(O33*E33)+(V33*'4 23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+'4 23 17 payroll'!$AF$2</f>
        <v>29</v>
      </c>
      <c r="E34" s="5">
        <f>+'4 23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+(J34*D34)+(O34*E34)+(V34*'4 23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+(J35*D35)+(O35*E35)+(V35*'4 23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+(J36*D36)+(O36*E36)+(V36*'4 23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'4 23 17 payroll'!AE2</f>
        <v>8</v>
      </c>
      <c r="D37" s="5">
        <f>'4 23 17 payroll'!AF2</f>
        <v>29</v>
      </c>
      <c r="E37" s="5">
        <f>'4 23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+(J37*D37)+(O37*E37)+(V37*'4 23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+(J38*D38)+(O38*E38)+(V38*'4 23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+(J39*D39)+(O39*E39)+(V39*'4 23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+'4 23 17 payroll'!$AF$2</f>
        <v>29</v>
      </c>
      <c r="E40" s="5">
        <f>+'4 23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+(J40*D40)+(O40*E40)+(V40*'4 23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+'4 23 17 payroll'!$AF$2</f>
        <v>29</v>
      </c>
      <c r="E41" s="5">
        <f>+'4 23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+(J41*D41)+(O41*E41)+(V41*'4 23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+'4 23 17 payroll'!$AF$2</f>
        <v>29</v>
      </c>
      <c r="E42" s="5">
        <f>+'4 23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+(J42*D42)+(O42*E42)+(V42*'4 23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+(J43*D43)+(O43*E43)+(V43*'4 23 17 payroll'!$AG$7)+W43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+(J44*D44)+(O44*E44)+(V44*'4 23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+(J45*D45)+(O45*E45)+(V45*'4 23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+(J46*D46)+(O46*E46)+(V46*'4 23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+'4 23 17 payroll'!$AF$2</f>
        <v>29</v>
      </c>
      <c r="E47" s="5">
        <f>+'4 23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+(J47*D47)+(O47*E47)+(V47*'4 23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+(J48*D48)+(O48*E48)+(V48*'4 23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+(J49*D49)+(O49*E49)+(V49*'4 23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+(J50*D50)+(O50*E50)+(V50*'4 23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+'4 23 17 payroll'!$AF$2</f>
        <v>29</v>
      </c>
      <c r="E51" s="5">
        <f>+'4 23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+(J51*D51)+(O51*E51)+(V51*'4 23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+'4 23 17 payroll'!$AF$2</f>
        <v>29</v>
      </c>
      <c r="E52" s="5">
        <f>+'4 23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+(J52*D52)+(O52*E52)+(V52*'4 23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+'4 23 17 payroll'!$AF$2</f>
        <v>29</v>
      </c>
      <c r="E53" s="5">
        <f>+'4 23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+(J53*D53)+(O53*E53)+(V53*'4 23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+'4 23 17 payroll'!$AF$2</f>
        <v>29</v>
      </c>
      <c r="E54" s="5">
        <f>+'4 23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+(J54*D54)+(O54*E54)+(V54*'4 23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+'4 23 17 payroll'!$AF$2</f>
        <v>29</v>
      </c>
      <c r="E55" s="5">
        <f>+'4 23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+(J55*D55)+(O55*E55)+(V55*'4 23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+'4 23 17 payroll'!$AF$2</f>
        <v>29</v>
      </c>
      <c r="E56" s="5">
        <f>+'4 23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+(J56*D56)+(O56*E56)+(V56*'4 23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+'4 23 17 payroll'!$AF$2</f>
        <v>29</v>
      </c>
      <c r="E57" s="5">
        <f>+'4 23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+(J57*D57)+(O57*E57)+(V57*'4 23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+(J58*D58)+(O58*E58)+(V58*'4 23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+(J59*D59)+(O59*E59)+(V59*'4 23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+'4 23 17 payroll'!$AF$2</f>
        <v>29</v>
      </c>
      <c r="E60" s="5">
        <f>+'4 23 17 payroll'!$AG$2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+(J60*D60)+(O60*E60)+(V60*'4 23 17 payroll'!$AG$7)+W60</f>
        <v>0</v>
      </c>
      <c r="Y60" s="2" t="s">
        <v>373</v>
      </c>
      <c r="Z60" s="9"/>
    </row>
    <row r="61" spans="1:34" x14ac:dyDescent="0.2"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+(J62*D62)+(O62*E62)+(V62*'4 23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+(J63*D63)+(O63*E63)+(V63*'4 23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+(J64*D64)+(O64*E64)+(V64*'4 23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+(J65*D65)+(O65*E65)+(V65*'4 23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+(J66*D66)+(O66*E66)+(V66*'4 23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+'4 23 17 payroll'!$AF$4</f>
        <v>40</v>
      </c>
      <c r="E67" s="5">
        <f>+'4 23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+(J67*D67)+(O67*E67)+(V67*'4 23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+(J68*D68)+(O68*E68)+(V68*'4 23 17 payroll'!$AG$7)+W68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+(J69*D69)+(O69*E69)+(V69*'4 23 17 payroll'!$AG$7)+W69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+'4 23 17 payroll'!$AF$2</f>
        <v>29</v>
      </c>
      <c r="E70" s="5">
        <f>+'4 23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+(J70*D70)+(O70*E70)+(V70*'4 23 17 payroll'!$AG$7)+W70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+(J71*D71)+(O71*E71)+(V71*'4 23 17 payroll'!$AG$7)+W71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+(J72*D72)+(O72*E72)+(V72*'4 23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+'4 23 17 payroll'!$AF$4</f>
        <v>40</v>
      </c>
      <c r="E73" s="5">
        <f>+'4 23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+(J73*D73)+(O73*E73)+(V73*'4 23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+'4 23 17 payroll'!$AF$2</f>
        <v>29</v>
      </c>
      <c r="E74" s="5">
        <f>+'4 23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+(J74*D74)+(O74*E74)+(V74*'4 23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+'4 23 17 payroll'!$AF$2</f>
        <v>29</v>
      </c>
      <c r="E75" s="5">
        <f>+'4 23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+(J75*D75)+(O75*E75)+(V75*'4 23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+(J76*D76)+(O76*E76)+(V76*'4 23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+(J77*D77)+(O77*E77)+(V77*'4 23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+(J78*D78)+(O78*E78)+(V78*'4 23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+'4 23 17 payroll'!$AF$2</f>
        <v>29</v>
      </c>
      <c r="E79" s="5">
        <f>+'4 23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+(J79*D79)+(O79*E79)+(V79*'4 23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+'4 23 17 payroll'!$AF$5</f>
        <v>47</v>
      </c>
      <c r="E80" s="5">
        <f>+'4 23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+(J80*D80)+(O80*E80)+(V80*'4 23 17 payroll'!$AG$7)+W80</f>
        <v>0</v>
      </c>
      <c r="Y80" s="2" t="s">
        <v>131</v>
      </c>
      <c r="Z80" s="9"/>
      <c r="AA80" s="7"/>
      <c r="AC80" s="5"/>
    </row>
    <row r="81" spans="1:33" x14ac:dyDescent="0.2">
      <c r="A81" t="s">
        <v>346</v>
      </c>
      <c r="B81" t="s">
        <v>376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+(J81*D81)+(O81*E81)+(V81*'4 23 17 payroll'!$AG$7)+W81</f>
        <v>0</v>
      </c>
      <c r="Y81" s="2" t="s">
        <v>131</v>
      </c>
      <c r="Z81" s="9">
        <v>42811</v>
      </c>
      <c r="AA81" s="22" t="s">
        <v>428</v>
      </c>
      <c r="AC81" s="5">
        <f>+X81</f>
        <v>0</v>
      </c>
      <c r="AG81" s="5"/>
    </row>
    <row r="82" spans="1:33" x14ac:dyDescent="0.2">
      <c r="A82" s="2" t="s">
        <v>377</v>
      </c>
      <c r="B82" s="2" t="s">
        <v>378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+(J82*D82)+(O82*E82)+(V82*'4 23 17 payroll'!$AG$7)+W82</f>
        <v>0</v>
      </c>
      <c r="Y82" s="34" t="s">
        <v>131</v>
      </c>
      <c r="Z82" s="22"/>
      <c r="AA82" s="7" t="s">
        <v>430</v>
      </c>
      <c r="AC82" s="5">
        <v>0</v>
      </c>
    </row>
    <row r="83" spans="1:33" x14ac:dyDescent="0.2">
      <c r="A83" t="s">
        <v>377</v>
      </c>
      <c r="B83" t="s">
        <v>379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+(J83*D83)+(O83*E83)+(V83*'4 23 17 payroll'!$AG$7)+W83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244</v>
      </c>
      <c r="B84" t="s">
        <v>311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+(J84*D84)+(O84*E84)+(V84*'4 23 17 payroll'!$AG$7)+W84</f>
        <v>0</v>
      </c>
      <c r="Y84" s="29" t="s">
        <v>391</v>
      </c>
      <c r="Z84" s="9"/>
      <c r="AA84" s="7" t="s">
        <v>428</v>
      </c>
      <c r="AB84" s="2"/>
      <c r="AC84" s="5">
        <f>+X84</f>
        <v>0</v>
      </c>
      <c r="AE84" s="2"/>
    </row>
    <row r="85" spans="1:33" x14ac:dyDescent="0.2">
      <c r="A85" s="2" t="s">
        <v>400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+(J85*D85)+(O85*E85)+(V85*'4 23 17 payroll'!$AG$7)+W85</f>
        <v>0</v>
      </c>
      <c r="Y85" s="29" t="s">
        <v>391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+(J86*D86)+(O86*E86)+(V86*'4 23 17 payroll'!$AG$7)+W86</f>
        <v>0</v>
      </c>
      <c r="Y86" s="29" t="s">
        <v>391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308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+(J87*D87)+(O87*E87)+(V87*'4 23 17 payroll'!$AG$7)+W87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374</v>
      </c>
      <c r="B88" t="s">
        <v>385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+(J88*D88)+(O88*E88)+(V88*'4 23 17 payroll'!$AG$7)+W88</f>
        <v>0</v>
      </c>
      <c r="Y88" s="29" t="s">
        <v>391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+(J89*D89)+(O89*E89)+(V89*'4 23 17 payroll'!$AG$7)+W89</f>
        <v>0</v>
      </c>
      <c r="Y89" s="29" t="s">
        <v>391</v>
      </c>
      <c r="Z89" s="22"/>
      <c r="AA89" s="22"/>
      <c r="AB89" s="8"/>
      <c r="AC89" s="7">
        <f>+X89</f>
        <v>0</v>
      </c>
    </row>
    <row r="90" spans="1:33" x14ac:dyDescent="0.2">
      <c r="A90" s="2" t="s">
        <v>401</v>
      </c>
      <c r="B90" t="s">
        <v>403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+(J90*D90)+(O90*E90)+(V90*'4 23 17 payroll'!$AG$7)+W90</f>
        <v>0</v>
      </c>
      <c r="Y90" s="29" t="s">
        <v>391</v>
      </c>
      <c r="Z90" s="22"/>
      <c r="AA90" s="22"/>
      <c r="AB90" s="8"/>
      <c r="AC90" s="7">
        <v>0</v>
      </c>
      <c r="AD90" s="9"/>
    </row>
    <row r="91" spans="1:33" x14ac:dyDescent="0.2">
      <c r="A91" t="s">
        <v>392</v>
      </c>
      <c r="B91" t="s">
        <v>393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+(J91*D91)+(O91*E91)+(V91*'4 23 17 payroll'!$AG$7)+W91</f>
        <v>0</v>
      </c>
      <c r="Y91" s="29" t="s">
        <v>391</v>
      </c>
      <c r="Z91" s="22"/>
      <c r="AA91" s="7"/>
      <c r="AB91" s="8"/>
      <c r="AC91" s="7">
        <f>+X91</f>
        <v>0</v>
      </c>
    </row>
    <row r="92" spans="1:33" x14ac:dyDescent="0.2">
      <c r="A92" t="s">
        <v>374</v>
      </c>
      <c r="B92" t="s">
        <v>375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+(J92*D92)+(O92*E92)+(V92*'4 23 17 payroll'!$AG$7)+W92</f>
        <v>0</v>
      </c>
      <c r="Y92" s="29" t="s">
        <v>391</v>
      </c>
      <c r="Z92" s="9"/>
      <c r="AA92" s="22" t="s">
        <v>428</v>
      </c>
      <c r="AB92" s="8"/>
      <c r="AC92" s="7"/>
      <c r="AD92" s="9"/>
    </row>
    <row r="93" spans="1:33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L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30">
        <f>+(J93*D93)+(O93*E93)+(V93*'4 23 17 payroll'!$AG$7)+W93</f>
        <v>0</v>
      </c>
      <c r="Y93" s="2" t="s">
        <v>131</v>
      </c>
    </row>
    <row r="94" spans="1:33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>COUNT(F94:I94)</f>
        <v>0</v>
      </c>
      <c r="K94" s="2"/>
      <c r="L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30">
        <f>+(J94*D94)+(O94*E94)+(V94*'4 23 17 payroll'!$AG$7)+W94</f>
        <v>0</v>
      </c>
      <c r="Y94" s="2" t="s">
        <v>131</v>
      </c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4 23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2017-05-18T14:52:00Z</dcterms:modified>
</cp:coreProperties>
</file>